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0" yWindow="65341" windowWidth="13935" windowHeight="12750" activeTab="1"/>
  </bookViews>
  <sheets>
    <sheet name="REMISE" sheetId="1" r:id="rId1"/>
    <sheet name="C+ EVO" sheetId="2" r:id="rId2"/>
    <sheet name="TARIF" sheetId="3" r:id="rId3"/>
  </sheets>
  <definedNames/>
  <calcPr fullCalcOnLoad="1"/>
</workbook>
</file>

<file path=xl/sharedStrings.xml><?xml version="1.0" encoding="utf-8"?>
<sst xmlns="http://schemas.openxmlformats.org/spreadsheetml/2006/main" count="399" uniqueCount="247">
  <si>
    <t>SUB</t>
  </si>
  <si>
    <t>REMISE</t>
  </si>
  <si>
    <t>GROUPE RENSON</t>
  </si>
  <si>
    <t>P</t>
  </si>
  <si>
    <t>T</t>
  </si>
  <si>
    <t>S&amp;P</t>
  </si>
  <si>
    <t>O</t>
  </si>
  <si>
    <t>NET</t>
  </si>
  <si>
    <t>66014070</t>
  </si>
  <si>
    <t>66014071</t>
  </si>
  <si>
    <t>66014072</t>
  </si>
  <si>
    <t>Coude vertical 90°</t>
  </si>
  <si>
    <t>66014073</t>
  </si>
  <si>
    <t>Coude horizontal 90°</t>
  </si>
  <si>
    <t>66014074</t>
  </si>
  <si>
    <t>66014075</t>
  </si>
  <si>
    <t>66014076</t>
  </si>
  <si>
    <t>66014077</t>
  </si>
  <si>
    <t>66014078</t>
  </si>
  <si>
    <t>66014079</t>
  </si>
  <si>
    <t>Raccord mixte droit</t>
  </si>
  <si>
    <t>66014080</t>
  </si>
  <si>
    <t>66014093</t>
  </si>
  <si>
    <t>66014118</t>
  </si>
  <si>
    <t>S080</t>
  </si>
  <si>
    <t>Gaine spiralée diam 80mm</t>
  </si>
  <si>
    <t>S125</t>
  </si>
  <si>
    <t>Gaine spiralée diam 125mm</t>
  </si>
  <si>
    <t>B9X080</t>
  </si>
  <si>
    <t>B9X125</t>
  </si>
  <si>
    <t>B4X080</t>
  </si>
  <si>
    <t>B4X125</t>
  </si>
  <si>
    <t>VX080</t>
  </si>
  <si>
    <t>VX125</t>
  </si>
  <si>
    <t>VF080</t>
  </si>
  <si>
    <t>VF125</t>
  </si>
  <si>
    <t>0DM-80</t>
  </si>
  <si>
    <t>Collier de susp avec join</t>
  </si>
  <si>
    <t>0DM125</t>
  </si>
  <si>
    <t>Liste de prix Xtravent®  Système d'extraction d'air contrôlée</t>
  </si>
  <si>
    <t>Nombre</t>
  </si>
  <si>
    <t>CODE</t>
  </si>
  <si>
    <t>Prix brut</t>
  </si>
  <si>
    <t>Prix net</t>
  </si>
  <si>
    <t>Info pour faire une offre :</t>
  </si>
  <si>
    <t>Healthbox®</t>
  </si>
  <si>
    <t>Euro/kit</t>
  </si>
  <si>
    <t>kit contient</t>
  </si>
  <si>
    <t>1 x motorunit EX375HB</t>
  </si>
  <si>
    <t>Recupel</t>
  </si>
  <si>
    <t>1 x kit cuisine (66031702)</t>
  </si>
  <si>
    <t>1 x kit salle de bain(66031700)</t>
  </si>
  <si>
    <t>1 x kit WC (66031701)</t>
  </si>
  <si>
    <t>1 x  interrupteur à 4 positions XVK4</t>
  </si>
  <si>
    <t>1 x boîte de distribution des sensors pour max. 4 sensors de présence avec cable patch de 0,5 m</t>
  </si>
  <si>
    <t>1 x adaptateur Ø125&gt;Ø150 (refoulement)</t>
  </si>
  <si>
    <t>Kit cuisine</t>
  </si>
  <si>
    <t>Kit contient</t>
  </si>
  <si>
    <t>1 x clapet de débit (avec détecteur température &amp; humidité)</t>
  </si>
  <si>
    <t>1 x cable ethernet patch RJ45 de 0,5 m</t>
  </si>
  <si>
    <t>1 x grille de base 174x174, Ø125 avec gabarit</t>
  </si>
  <si>
    <t>(détecteur de présence n'est pas utilisé dans la cuisine)</t>
  </si>
  <si>
    <t>Kit salle de bain</t>
  </si>
  <si>
    <t>1 x grille 134x134, Ø80 avec gabarit</t>
  </si>
  <si>
    <t>1 x XVKS sensor de présence sans plaque de recouvrement</t>
  </si>
  <si>
    <t>Kit WC</t>
  </si>
  <si>
    <t>1 x clapet de débit (sans détecteur température &amp; humidité)</t>
  </si>
  <si>
    <t>1 x grille de base 134x134, Ø80 mm avec gabarit</t>
  </si>
  <si>
    <t>(détecteur de présence XVKS  séparé en option)</t>
  </si>
  <si>
    <t>A ajouter si buanderie</t>
  </si>
  <si>
    <t>Kit buanderie</t>
  </si>
  <si>
    <t>1 x grille de base 134x134, Ø80 avec gabarit</t>
  </si>
  <si>
    <t>(détecteur de présence n'est pas utilisé sans la buanderie)</t>
  </si>
  <si>
    <t>XVK 4 - interrupteur à 4 positions</t>
  </si>
  <si>
    <t>Euro/pcs</t>
  </si>
  <si>
    <t>sans tension</t>
  </si>
  <si>
    <t>bouton poussoir avec feed-back en LED bleu</t>
  </si>
  <si>
    <t>socle NIKO avec attache par griffe</t>
  </si>
  <si>
    <t>plaque de recouvrement NIKO type 'Intens', couleur 'Sterling'</t>
  </si>
  <si>
    <t>A ajouter si vous voulez une détection dans le ou les WC</t>
  </si>
  <si>
    <t>pas de plaque de recouvrement</t>
  </si>
  <si>
    <t>A utiliser pour les grilles (sauf cuisine) dans du gyproc</t>
  </si>
  <si>
    <t>kit Gyp Ø80</t>
  </si>
  <si>
    <t>application avec la base de la grille XD25-50</t>
  </si>
  <si>
    <t>pour gabarit en carton 9,5-12,5 mm</t>
  </si>
  <si>
    <t>avec</t>
  </si>
  <si>
    <t>4 x vis d'attache kit Gyp</t>
  </si>
  <si>
    <t>3 x vis d'attache pour le coude</t>
  </si>
  <si>
    <t>4 x vis d'attache pour la base de la grille</t>
  </si>
  <si>
    <t>A utiliser pour les grilles (cuisine) dans du gyproc</t>
  </si>
  <si>
    <t>kit Gyp Ø125</t>
  </si>
  <si>
    <t>application avec la base de la grille XD75</t>
  </si>
  <si>
    <t>pour gabarit en carton  9,5-12,5 mm</t>
  </si>
  <si>
    <t>A utiliser pour les grilles (sauf cuisine) dans panneau</t>
  </si>
  <si>
    <t>kit panneau Ø80</t>
  </si>
  <si>
    <t>pour épaisseur de panneau 5-30 mm</t>
  </si>
  <si>
    <t>4 x vis d'attache pour kit panneau</t>
  </si>
  <si>
    <t>A utiliser pour les grilles (cuisine) dans panneau</t>
  </si>
  <si>
    <t>kit panneau Ø125</t>
  </si>
  <si>
    <t>4 x vis d'attache pour le kit panneau</t>
  </si>
  <si>
    <t>A utiliser pour faire un coude 90° en profondeur réduite  (sauf cuisine) sur gyproc</t>
  </si>
  <si>
    <t>coude90° Ø80</t>
  </si>
  <si>
    <t>coude90° Ø125</t>
  </si>
  <si>
    <t>bouchon et/ou réduction Ø125 &gt; Ø80</t>
  </si>
  <si>
    <t>Choisir le nombre de grilles et le type.</t>
  </si>
  <si>
    <t>Ø125 pour cuisine et Ø80 pour les autres</t>
  </si>
  <si>
    <t>XD25-50 PURO</t>
  </si>
  <si>
    <t>plaque de recouvrement grille 130x130, Ø80</t>
  </si>
  <si>
    <t>XD25-50 SQUARE</t>
  </si>
  <si>
    <t>XD25-50 DIAGONAL</t>
  </si>
  <si>
    <t>XD25-50 AQUA</t>
  </si>
  <si>
    <t>XD25-50 ARTIST</t>
  </si>
  <si>
    <t>XD25-50 DECO</t>
  </si>
  <si>
    <t>XD75 PURO</t>
  </si>
  <si>
    <t>plaque de recouvrement grille 170x170, Ø125</t>
  </si>
  <si>
    <t>XD75 SQUARE</t>
  </si>
  <si>
    <t>XD75 DIAGONAL</t>
  </si>
  <si>
    <t>plaque de recouvrement grille  170x170, Ø125</t>
  </si>
  <si>
    <t>XD75 AQUA</t>
  </si>
  <si>
    <t>XD75 ARTIST</t>
  </si>
  <si>
    <t>XD75 DECO</t>
  </si>
  <si>
    <t xml:space="preserve">Sortie toiture plate Ø150 </t>
  </si>
  <si>
    <t>Sortie toiture plate (5°- 20°)</t>
  </si>
  <si>
    <t>Grille sortie façade 300x300mm Ø160-Ø150 gris anodisé</t>
  </si>
  <si>
    <t>Grille sortie façade 300x300mm Ø160-Ø150 blanc RAL9010</t>
  </si>
  <si>
    <t>Grille sortie façade 300x300mm Ø160-Ø150 brun RAL8019</t>
  </si>
  <si>
    <t>RENSON conduit oblong Xtravent®</t>
  </si>
  <si>
    <t>Description</t>
  </si>
  <si>
    <t>Equivalent   dia 125</t>
  </si>
  <si>
    <t>( 60x200 mm )</t>
  </si>
  <si>
    <t>nombre</t>
  </si>
  <si>
    <t>code</t>
  </si>
  <si>
    <t>prix €/pcs</t>
  </si>
  <si>
    <t>emballage</t>
  </si>
  <si>
    <t>A</t>
  </si>
  <si>
    <t>Barre de 3m</t>
  </si>
  <si>
    <t>B</t>
  </si>
  <si>
    <t>Raccord droit entre deux conduits</t>
  </si>
  <si>
    <t>Accessoires</t>
  </si>
  <si>
    <t>C</t>
  </si>
  <si>
    <t>oblong</t>
  </si>
  <si>
    <t>D</t>
  </si>
  <si>
    <t>E</t>
  </si>
  <si>
    <t>Réduction Ø125 &gt; Ø80 équivalent</t>
  </si>
  <si>
    <t>F</t>
  </si>
  <si>
    <t xml:space="preserve"> T 90° horizontal</t>
  </si>
  <si>
    <t>K</t>
  </si>
  <si>
    <t>Bride minigaine epoxy blanc</t>
  </si>
  <si>
    <t>G</t>
  </si>
  <si>
    <t>Coude mixte vertical pour bouche</t>
  </si>
  <si>
    <t>pour bouche</t>
  </si>
  <si>
    <t>H</t>
  </si>
  <si>
    <t>T mixte vertical pour bouche</t>
  </si>
  <si>
    <t>Transformation</t>
  </si>
  <si>
    <t>I</t>
  </si>
  <si>
    <t>Oblong/circulaire</t>
  </si>
  <si>
    <t>J</t>
  </si>
  <si>
    <t>Coude mixte horizontal</t>
  </si>
  <si>
    <t>L</t>
  </si>
  <si>
    <t>M</t>
  </si>
  <si>
    <t>Flexible oblong de 2m</t>
  </si>
  <si>
    <t>Equivalent   dia 80</t>
  </si>
  <si>
    <t>( 40x100 mm )</t>
  </si>
  <si>
    <t>66014081</t>
  </si>
  <si>
    <t>66014082</t>
  </si>
  <si>
    <t>66014083</t>
  </si>
  <si>
    <t>66014084</t>
  </si>
  <si>
    <t>66014085</t>
  </si>
  <si>
    <t>66014086</t>
  </si>
  <si>
    <t>66014087</t>
  </si>
  <si>
    <t>66014094</t>
  </si>
  <si>
    <t>66014117</t>
  </si>
  <si>
    <t>TOTAL RENSON conduit oblong Xtravent®</t>
  </si>
  <si>
    <t>RENSON Flexibles Xtravent®</t>
  </si>
  <si>
    <t>Flexibles aluminium</t>
  </si>
  <si>
    <t>Aludec dia 82</t>
  </si>
  <si>
    <t>1 boite = 10m</t>
  </si>
  <si>
    <t>Euro/boite</t>
  </si>
  <si>
    <t>Aludec dia 127</t>
  </si>
  <si>
    <t>Aludec dia 152</t>
  </si>
  <si>
    <t>construction : 5-couches</t>
  </si>
  <si>
    <t>Aluminium/polyester</t>
  </si>
  <si>
    <t>Flexibles aluminium isolé</t>
  </si>
  <si>
    <t>Isodec dia 82</t>
  </si>
  <si>
    <t>Isodec dia 127</t>
  </si>
  <si>
    <t>Isodec dia 150</t>
  </si>
  <si>
    <t>aluminium/polyester</t>
  </si>
  <si>
    <t>25 mm isolation</t>
  </si>
  <si>
    <t>Colliers de serrage 050-090</t>
  </si>
  <si>
    <t>par 10 pièces</t>
  </si>
  <si>
    <t>Euro/10pcs</t>
  </si>
  <si>
    <t>Colliers de serrage 060-165</t>
  </si>
  <si>
    <t>Tape PVC 50mm x 10m</t>
  </si>
  <si>
    <t>par rouleau</t>
  </si>
  <si>
    <t>Euro/rouleau</t>
  </si>
  <si>
    <t>Gainage en acier galvanisé circulaire Soler &amp; Palau</t>
  </si>
  <si>
    <t>Euro/m</t>
  </si>
  <si>
    <t xml:space="preserve"> 90°/Ø 80</t>
  </si>
  <si>
    <t xml:space="preserve"> 90°/Ø125</t>
  </si>
  <si>
    <t>45°/Ø80</t>
  </si>
  <si>
    <t>45°/Ø125</t>
  </si>
  <si>
    <t>Manchon mâle avec joint</t>
  </si>
  <si>
    <t>mâle Ø80</t>
  </si>
  <si>
    <t>mâle Ø125</t>
  </si>
  <si>
    <t>Femelle Ø80</t>
  </si>
  <si>
    <t>Femelle Ø125</t>
  </si>
  <si>
    <t>Ø80</t>
  </si>
  <si>
    <t>Ø125</t>
  </si>
  <si>
    <t>TOTAL Gainage en acier galvanisé circulaire Soler &amp; Palau</t>
  </si>
  <si>
    <t>TOTAL GAINAGE</t>
  </si>
  <si>
    <t xml:space="preserve">Total </t>
  </si>
  <si>
    <t>BRUT</t>
  </si>
  <si>
    <t>Estimation gainage</t>
  </si>
  <si>
    <t>Prix du 01/03/2011 TVA excl. - sous réserve de changement et d'erreur</t>
  </si>
  <si>
    <t>Prendre un kit pour une installation de maximum 6 pieces.</t>
  </si>
  <si>
    <t>6 x bouchon(s) et/ou réduction(s) Ø125&gt;Ø80</t>
  </si>
  <si>
    <t>A ajouter si cuisine supplémentaire.</t>
  </si>
  <si>
    <t>1 x collier de serrage Ø60-165</t>
  </si>
  <si>
    <t>A ajouter si salle de bain supplémentaire</t>
  </si>
  <si>
    <t>1 x collier de serrage Ø50-90</t>
  </si>
  <si>
    <t>A ajouter si WC supplémentaire</t>
  </si>
  <si>
    <t>A ajouter si vous voulez commander le groupe d'un autre endroit. (déjà un fourni dans le kit)</t>
  </si>
  <si>
    <t>XVK sensor - sensor de présence (sans plaque de recouvrement)</t>
  </si>
  <si>
    <t>(raccord avec le coude 90° possible)</t>
  </si>
  <si>
    <t>(raccord avec le coude 90° pas possible)</t>
  </si>
  <si>
    <t>(raccord coude 90° pas possible)</t>
  </si>
  <si>
    <t>Pour remplacer les bouchons perdus.</t>
  </si>
  <si>
    <t>Choisissez votre sortie suivant le type (de toit ou murale)</t>
  </si>
  <si>
    <t>Sortie châtière brune Ø150 + plaque de plomb</t>
  </si>
  <si>
    <t>Sortie châtière grise  Ø150 + plaque de plomb</t>
  </si>
  <si>
    <t>TOTAL HORS GAINAGE</t>
  </si>
  <si>
    <t>Gainage a déterminer suivant implantation.</t>
  </si>
  <si>
    <t>(se glisse au-dessus du conduit)</t>
  </si>
  <si>
    <t>Valable à partir du 01/07/2010  -  Prix brut TVA excl. - sous réserve de changement et d'erreur</t>
  </si>
  <si>
    <t>par 1 pièce</t>
  </si>
  <si>
    <t>par mètre</t>
  </si>
  <si>
    <t>A utiliser pour faire un coude 90° en profondeur réduite  (cuisine) sur gyproc</t>
  </si>
  <si>
    <t>Reste Renson</t>
  </si>
  <si>
    <t>bande élastique adhésive</t>
  </si>
  <si>
    <t>pour joindre et assurer l'étanchéité des gaines de ventilation</t>
  </si>
  <si>
    <t>Raccord droit entre deux accessoires</t>
  </si>
  <si>
    <t>Gam</t>
  </si>
  <si>
    <t>Ref</t>
  </si>
  <si>
    <t>Q</t>
  </si>
  <si>
    <t>*</t>
  </si>
  <si>
    <t>Formé</t>
  </si>
  <si>
    <t>Pas formé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</si>
</sst>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&quot;Vrai&quot;;&quot;Vrai&quot;;&quot;Faux&quot;"/>
    <numFmt numFmtId="166" formatCode="&quot;Actif&quot;;&quot;Actif&quot;;&quot;Inactif&quot;"/>
  </numFmts>
  <fonts count="37">
    <font>
      <sz val="11"/>
      <color indexed="8"/>
      <name val="Calibri"/>
      <family val="2"/>
    </font>
    <font>
      <sz val="10"/>
      <name val="Arial"/>
      <family val="2"/>
    </font>
    <font>
      <b/>
      <u val="single"/>
      <sz val="16"/>
      <color indexed="12"/>
      <name val="Arial"/>
      <family val="2"/>
    </font>
    <font>
      <sz val="12"/>
      <name val="Arial"/>
      <family val="0"/>
    </font>
    <font>
      <b/>
      <u val="single"/>
      <sz val="10"/>
      <name val="Arial"/>
      <family val="2"/>
    </font>
    <font>
      <b/>
      <u val="single"/>
      <sz val="22"/>
      <name val="Arial"/>
      <family val="2"/>
    </font>
    <font>
      <b/>
      <sz val="10"/>
      <name val="Arial"/>
      <family val="2"/>
    </font>
    <font>
      <b/>
      <u val="single"/>
      <sz val="14"/>
      <color indexed="12"/>
      <name val="Arial"/>
      <family val="2"/>
    </font>
    <font>
      <sz val="10"/>
      <color indexed="10"/>
      <name val="Arial"/>
      <family val="2"/>
    </font>
    <font>
      <b/>
      <sz val="12"/>
      <name val="Arial"/>
      <family val="0"/>
    </font>
    <font>
      <sz val="10"/>
      <color indexed="9"/>
      <name val="Arial"/>
      <family val="0"/>
    </font>
    <font>
      <u val="single"/>
      <sz val="10"/>
      <name val="Arial"/>
      <family val="0"/>
    </font>
    <font>
      <b/>
      <sz val="12"/>
      <color indexed="51"/>
      <name val="Arial"/>
      <family val="2"/>
    </font>
    <font>
      <b/>
      <sz val="8"/>
      <name val="Arial"/>
      <family val="2"/>
    </font>
    <font>
      <sz val="16"/>
      <name val="Arial"/>
      <family val="0"/>
    </font>
    <font>
      <b/>
      <u val="single"/>
      <sz val="10"/>
      <color indexed="48"/>
      <name val="Arial"/>
      <family val="0"/>
    </font>
    <font>
      <b/>
      <sz val="10"/>
      <color indexed="12"/>
      <name val="Arial"/>
      <family val="0"/>
    </font>
    <font>
      <sz val="10"/>
      <color indexed="12"/>
      <name val="Arial"/>
      <family val="2"/>
    </font>
    <font>
      <u val="single"/>
      <sz val="8"/>
      <color indexed="56"/>
      <name val="Arial"/>
      <family val="2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n"/>
    </border>
    <border>
      <left style="medium"/>
      <right style="medium"/>
      <top style="medium"/>
      <bottom style="thin"/>
    </border>
    <border>
      <left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 style="medium"/>
      <top/>
      <bottom style="medium"/>
    </border>
    <border>
      <left/>
      <right/>
      <top>
        <color indexed="63"/>
      </top>
      <bottom style="thin"/>
    </border>
    <border>
      <left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/>
    </border>
    <border>
      <left style="medium"/>
      <right>
        <color indexed="63"/>
      </right>
      <top/>
      <bottom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/>
      <right style="medium"/>
      <top>
        <color indexed="63"/>
      </top>
      <bottom/>
    </border>
    <border>
      <left style="medium"/>
      <right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/>
      <top>
        <color indexed="63"/>
      </top>
      <bottom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/>
      <right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0" fillId="21" borderId="3" applyNumberFormat="0" applyFont="0" applyAlignment="0" applyProtection="0"/>
    <xf numFmtId="0" fontId="27" fillId="7" borderId="1" applyNumberFormat="0" applyAlignment="0" applyProtection="0"/>
    <xf numFmtId="0" fontId="25" fillId="3" borderId="0" applyNumberFormat="0" applyBorder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2" borderId="0" applyNumberFormat="0" applyBorder="0" applyAlignment="0" applyProtection="0"/>
    <xf numFmtId="9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8" fillId="20" borderId="4" applyNumberFormat="0" applyAlignment="0" applyProtection="0"/>
    <xf numFmtId="0" fontId="3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1" fillId="23" borderId="9" applyNumberFormat="0" applyAlignment="0" applyProtection="0"/>
  </cellStyleXfs>
  <cellXfs count="18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centerContinuous"/>
      <protection/>
    </xf>
    <xf numFmtId="0" fontId="6" fillId="0" borderId="0" xfId="0" applyFont="1" applyAlignment="1" applyProtection="1">
      <alignment horizontal="centerContinuous"/>
      <protection locked="0"/>
    </xf>
    <xf numFmtId="0" fontId="7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9" fillId="0" borderId="10" xfId="0" applyFont="1" applyBorder="1" applyAlignment="1" applyProtection="1">
      <alignment/>
      <protection/>
    </xf>
    <xf numFmtId="0" fontId="6" fillId="7" borderId="11" xfId="0" applyFont="1" applyFill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12" xfId="0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2" fontId="6" fillId="0" borderId="12" xfId="0" applyNumberFormat="1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/>
      <protection locked="0"/>
    </xf>
    <xf numFmtId="2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Font="1" applyFill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/>
      <protection locked="0"/>
    </xf>
    <xf numFmtId="0" fontId="6" fillId="0" borderId="10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0" fontId="1" fillId="0" borderId="10" xfId="0" applyFont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/>
      <protection locked="0"/>
    </xf>
    <xf numFmtId="2" fontId="6" fillId="0" borderId="0" xfId="0" applyNumberFormat="1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 locked="0"/>
    </xf>
    <xf numFmtId="0" fontId="6" fillId="0" borderId="10" xfId="0" applyFont="1" applyBorder="1" applyAlignment="1" applyProtection="1">
      <alignment/>
      <protection locked="0"/>
    </xf>
    <xf numFmtId="0" fontId="6" fillId="0" borderId="1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2" fontId="6" fillId="0" borderId="0" xfId="0" applyNumberFormat="1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/>
    </xf>
    <xf numFmtId="0" fontId="1" fillId="24" borderId="0" xfId="0" applyFont="1" applyFill="1" applyAlignment="1" applyProtection="1">
      <alignment/>
      <protection locked="0"/>
    </xf>
    <xf numFmtId="0" fontId="1" fillId="24" borderId="0" xfId="0" applyFont="1" applyFill="1" applyAlignment="1" applyProtection="1">
      <alignment/>
      <protection locked="0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6" fillId="0" borderId="13" xfId="0" applyFont="1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0" fillId="0" borderId="25" xfId="0" applyBorder="1" applyAlignment="1">
      <alignment/>
    </xf>
    <xf numFmtId="0" fontId="6" fillId="7" borderId="26" xfId="0" applyFont="1" applyFill="1" applyBorder="1" applyAlignment="1" applyProtection="1">
      <alignment horizontal="center"/>
      <protection locked="0"/>
    </xf>
    <xf numFmtId="0" fontId="6" fillId="7" borderId="27" xfId="0" applyFont="1" applyFill="1" applyBorder="1" applyAlignment="1" applyProtection="1">
      <alignment horizontal="center"/>
      <protection locked="0"/>
    </xf>
    <xf numFmtId="0" fontId="0" fillId="0" borderId="28" xfId="0" applyBorder="1" applyAlignment="1" quotePrefix="1">
      <alignment horizontal="center"/>
    </xf>
    <xf numFmtId="1" fontId="1" fillId="0" borderId="25" xfId="0" applyNumberFormat="1" applyFont="1" applyBorder="1" applyAlignment="1">
      <alignment horizontal="center"/>
    </xf>
    <xf numFmtId="0" fontId="0" fillId="0" borderId="29" xfId="0" applyBorder="1" applyAlignment="1">
      <alignment/>
    </xf>
    <xf numFmtId="0" fontId="6" fillId="7" borderId="30" xfId="0" applyFont="1" applyFill="1" applyBorder="1" applyAlignment="1" applyProtection="1">
      <alignment horizontal="center"/>
      <protection locked="0"/>
    </xf>
    <xf numFmtId="1" fontId="1" fillId="0" borderId="31" xfId="0" applyNumberFormat="1" applyFont="1" applyBorder="1" applyAlignment="1">
      <alignment horizontal="center"/>
    </xf>
    <xf numFmtId="0" fontId="1" fillId="0" borderId="32" xfId="0" applyFont="1" applyBorder="1" applyAlignment="1" applyProtection="1">
      <alignment/>
      <protection locked="0"/>
    </xf>
    <xf numFmtId="0" fontId="0" fillId="0" borderId="13" xfId="0" applyBorder="1" applyAlignment="1" quotePrefix="1">
      <alignment horizontal="center"/>
    </xf>
    <xf numFmtId="8" fontId="6" fillId="0" borderId="14" xfId="48" applyNumberFormat="1" applyFont="1" applyBorder="1" applyAlignment="1">
      <alignment horizontal="center"/>
    </xf>
    <xf numFmtId="0" fontId="1" fillId="0" borderId="16" xfId="0" applyFont="1" applyBorder="1" applyAlignment="1" applyProtection="1">
      <alignment/>
      <protection locked="0"/>
    </xf>
    <xf numFmtId="0" fontId="1" fillId="0" borderId="17" xfId="0" applyFont="1" applyBorder="1" applyAlignment="1" applyProtection="1">
      <alignment/>
      <protection locked="0"/>
    </xf>
    <xf numFmtId="8" fontId="6" fillId="0" borderId="18" xfId="48" applyNumberFormat="1" applyFont="1" applyBorder="1" applyAlignment="1">
      <alignment horizontal="center"/>
    </xf>
    <xf numFmtId="0" fontId="1" fillId="0" borderId="33" xfId="0" applyFont="1" applyBorder="1" applyAlignment="1" applyProtection="1">
      <alignment/>
      <protection locked="0"/>
    </xf>
    <xf numFmtId="0" fontId="0" fillId="24" borderId="0" xfId="0" applyFill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5" fillId="0" borderId="0" xfId="0" applyFont="1" applyAlignment="1">
      <alignment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2" fontId="16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6" fillId="7" borderId="20" xfId="0" applyFont="1" applyFill="1" applyBorder="1" applyAlignment="1" applyProtection="1">
      <alignment horizontal="center"/>
      <protection locked="0"/>
    </xf>
    <xf numFmtId="0" fontId="16" fillId="0" borderId="0" xfId="0" applyFont="1" applyAlignment="1">
      <alignment/>
    </xf>
    <xf numFmtId="0" fontId="1" fillId="0" borderId="0" xfId="0" applyFont="1" applyAlignment="1">
      <alignment horizontal="center"/>
    </xf>
    <xf numFmtId="0" fontId="18" fillId="0" borderId="0" xfId="0" applyFont="1" applyAlignment="1">
      <alignment horizontal="center" vertical="top" wrapText="1"/>
    </xf>
    <xf numFmtId="2" fontId="1" fillId="0" borderId="0" xfId="0" applyNumberFormat="1" applyFont="1" applyAlignment="1" applyProtection="1">
      <alignment/>
      <protection locked="0"/>
    </xf>
    <xf numFmtId="164" fontId="1" fillId="24" borderId="0" xfId="0" applyNumberFormat="1" applyFont="1" applyFill="1" applyAlignment="1" applyProtection="1">
      <alignment/>
      <protection locked="0"/>
    </xf>
    <xf numFmtId="164" fontId="1" fillId="24" borderId="0" xfId="0" applyNumberFormat="1" applyFont="1" applyFill="1" applyAlignment="1" applyProtection="1">
      <alignment/>
      <protection locked="0"/>
    </xf>
    <xf numFmtId="0" fontId="18" fillId="0" borderId="0" xfId="0" applyFont="1" applyAlignment="1">
      <alignment horizontal="center" vertical="top" wrapText="1"/>
    </xf>
    <xf numFmtId="0" fontId="1" fillId="0" borderId="0" xfId="0" applyFont="1" applyAlignment="1" applyProtection="1">
      <alignment/>
      <protection locked="0"/>
    </xf>
    <xf numFmtId="0" fontId="6" fillId="7" borderId="0" xfId="0" applyFont="1" applyFill="1" applyBorder="1" applyAlignment="1" applyProtection="1">
      <alignment horizontal="center"/>
      <protection locked="0"/>
    </xf>
    <xf numFmtId="0" fontId="36" fillId="25" borderId="0" xfId="0" applyFont="1" applyFill="1" applyAlignment="1">
      <alignment horizontal="right" vertical="top" wrapText="1"/>
    </xf>
    <xf numFmtId="164" fontId="0" fillId="0" borderId="0" xfId="0" applyNumberFormat="1" applyAlignment="1">
      <alignment/>
    </xf>
    <xf numFmtId="164" fontId="36" fillId="25" borderId="34" xfId="0" applyNumberFormat="1" applyFont="1" applyFill="1" applyBorder="1" applyAlignment="1">
      <alignment horizontal="right" vertical="top" wrapText="1"/>
    </xf>
    <xf numFmtId="0" fontId="1" fillId="0" borderId="35" xfId="0" applyFont="1" applyBorder="1" applyAlignment="1" applyProtection="1">
      <alignment/>
      <protection locked="0"/>
    </xf>
    <xf numFmtId="0" fontId="13" fillId="0" borderId="36" xfId="0" applyFont="1" applyBorder="1" applyAlignment="1">
      <alignment/>
    </xf>
    <xf numFmtId="0" fontId="13" fillId="0" borderId="37" xfId="0" applyFont="1" applyBorder="1" applyAlignment="1">
      <alignment/>
    </xf>
    <xf numFmtId="0" fontId="13" fillId="0" borderId="37" xfId="0" applyFont="1" applyBorder="1" applyAlignment="1">
      <alignment horizontal="center"/>
    </xf>
    <xf numFmtId="0" fontId="13" fillId="0" borderId="38" xfId="0" applyFont="1" applyBorder="1" applyAlignment="1">
      <alignment/>
    </xf>
    <xf numFmtId="0" fontId="13" fillId="0" borderId="36" xfId="0" applyFont="1" applyBorder="1" applyAlignment="1">
      <alignment horizontal="center"/>
    </xf>
    <xf numFmtId="0" fontId="13" fillId="0" borderId="37" xfId="0" applyFont="1" applyFill="1" applyBorder="1" applyAlignment="1">
      <alignment horizontal="center"/>
    </xf>
    <xf numFmtId="0" fontId="13" fillId="0" borderId="39" xfId="0" applyFont="1" applyFill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/>
    </xf>
    <xf numFmtId="0" fontId="0" fillId="0" borderId="43" xfId="0" applyBorder="1" applyAlignment="1">
      <alignment horizontal="center"/>
    </xf>
    <xf numFmtId="0" fontId="0" fillId="0" borderId="44" xfId="0" applyBorder="1" applyAlignment="1" quotePrefix="1">
      <alignment horizontal="center"/>
    </xf>
    <xf numFmtId="1" fontId="1" fillId="0" borderId="45" xfId="0" applyNumberFormat="1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164" fontId="36" fillId="25" borderId="24" xfId="0" applyNumberFormat="1" applyFont="1" applyFill="1" applyBorder="1" applyAlignment="1">
      <alignment horizontal="right" vertical="top" wrapText="1"/>
    </xf>
    <xf numFmtId="0" fontId="0" fillId="0" borderId="47" xfId="0" applyBorder="1" applyAlignment="1" quotePrefix="1">
      <alignment horizontal="center"/>
    </xf>
    <xf numFmtId="8" fontId="6" fillId="0" borderId="0" xfId="48" applyNumberFormat="1" applyFont="1" applyBorder="1" applyAlignment="1">
      <alignment horizontal="center"/>
    </xf>
    <xf numFmtId="0" fontId="1" fillId="0" borderId="48" xfId="0" applyFont="1" applyBorder="1" applyAlignment="1" applyProtection="1">
      <alignment/>
      <protection locked="0"/>
    </xf>
    <xf numFmtId="0" fontId="6" fillId="0" borderId="49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0" fillId="0" borderId="51" xfId="0" applyBorder="1" applyAlignment="1" quotePrefix="1">
      <alignment horizontal="center"/>
    </xf>
    <xf numFmtId="164" fontId="36" fillId="25" borderId="52" xfId="0" applyNumberFormat="1" applyFont="1" applyFill="1" applyBorder="1" applyAlignment="1">
      <alignment horizontal="right" vertical="top" wrapText="1"/>
    </xf>
    <xf numFmtId="1" fontId="1" fillId="0" borderId="53" xfId="0" applyNumberFormat="1" applyFont="1" applyBorder="1" applyAlignment="1">
      <alignment horizontal="center"/>
    </xf>
    <xf numFmtId="0" fontId="0" fillId="0" borderId="54" xfId="0" applyBorder="1" applyAlignment="1" quotePrefix="1">
      <alignment horizontal="center"/>
    </xf>
    <xf numFmtId="164" fontId="36" fillId="25" borderId="43" xfId="0" applyNumberFormat="1" applyFont="1" applyFill="1" applyBorder="1" applyAlignment="1">
      <alignment horizontal="right" vertical="top" wrapText="1"/>
    </xf>
    <xf numFmtId="0" fontId="0" fillId="0" borderId="55" xfId="0" applyBorder="1" applyAlignment="1">
      <alignment/>
    </xf>
    <xf numFmtId="0" fontId="0" fillId="0" borderId="24" xfId="0" applyBorder="1" applyAlignment="1">
      <alignment/>
    </xf>
    <xf numFmtId="0" fontId="13" fillId="0" borderId="38" xfId="0" applyFont="1" applyBorder="1" applyAlignment="1">
      <alignment horizontal="center"/>
    </xf>
    <xf numFmtId="0" fontId="1" fillId="0" borderId="24" xfId="0" applyFont="1" applyBorder="1" applyAlignment="1">
      <alignment/>
    </xf>
    <xf numFmtId="0" fontId="1" fillId="0" borderId="24" xfId="0" applyFont="1" applyBorder="1" applyAlignment="1" applyProtection="1">
      <alignment/>
      <protection locked="0"/>
    </xf>
    <xf numFmtId="0" fontId="1" fillId="0" borderId="56" xfId="0" applyFont="1" applyBorder="1" applyAlignment="1">
      <alignment/>
    </xf>
    <xf numFmtId="164" fontId="36" fillId="25" borderId="57" xfId="0" applyNumberFormat="1" applyFont="1" applyFill="1" applyBorder="1" applyAlignment="1">
      <alignment horizontal="right" vertical="top" wrapText="1"/>
    </xf>
    <xf numFmtId="0" fontId="1" fillId="0" borderId="57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30" xfId="0" applyFont="1" applyBorder="1" applyAlignment="1">
      <alignment/>
    </xf>
    <xf numFmtId="0" fontId="6" fillId="0" borderId="20" xfId="0" applyFont="1" applyBorder="1" applyAlignment="1">
      <alignment horizontal="center"/>
    </xf>
    <xf numFmtId="0" fontId="6" fillId="0" borderId="58" xfId="0" applyFont="1" applyBorder="1" applyAlignment="1">
      <alignment horizontal="centerContinuous"/>
    </xf>
    <xf numFmtId="0" fontId="1" fillId="0" borderId="59" xfId="0" applyFont="1" applyBorder="1" applyAlignment="1">
      <alignment horizontal="centerContinuous"/>
    </xf>
    <xf numFmtId="0" fontId="6" fillId="0" borderId="20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1" xfId="0" applyFont="1" applyBorder="1" applyAlignment="1">
      <alignment wrapText="1"/>
    </xf>
    <xf numFmtId="0" fontId="6" fillId="0" borderId="19" xfId="0" applyFont="1" applyBorder="1" applyAlignment="1">
      <alignment wrapText="1"/>
    </xf>
    <xf numFmtId="0" fontId="6" fillId="7" borderId="58" xfId="0" applyFont="1" applyFill="1" applyBorder="1" applyAlignment="1" applyProtection="1">
      <alignment horizontal="center"/>
      <protection locked="0"/>
    </xf>
    <xf numFmtId="2" fontId="6" fillId="0" borderId="24" xfId="0" applyNumberFormat="1" applyFont="1" applyBorder="1" applyAlignment="1" applyProtection="1">
      <alignment/>
      <protection locked="0"/>
    </xf>
    <xf numFmtId="0" fontId="6" fillId="0" borderId="30" xfId="0" applyFont="1" applyBorder="1" applyAlignment="1">
      <alignment wrapText="1"/>
    </xf>
    <xf numFmtId="0" fontId="1" fillId="0" borderId="60" xfId="0" applyFont="1" applyBorder="1" applyAlignment="1" applyProtection="1">
      <alignment/>
      <protection locked="0"/>
    </xf>
    <xf numFmtId="164" fontId="36" fillId="25" borderId="61" xfId="0" applyNumberFormat="1" applyFont="1" applyFill="1" applyBorder="1" applyAlignment="1">
      <alignment horizontal="right" vertical="top" wrapText="1"/>
    </xf>
    <xf numFmtId="0" fontId="1" fillId="0" borderId="23" xfId="0" applyFont="1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1" fillId="0" borderId="58" xfId="0" applyFont="1" applyBorder="1" applyAlignment="1" applyProtection="1">
      <alignment/>
      <protection locked="0"/>
    </xf>
    <xf numFmtId="0" fontId="1" fillId="0" borderId="61" xfId="0" applyFont="1" applyBorder="1" applyAlignment="1" applyProtection="1">
      <alignment/>
      <protection locked="0"/>
    </xf>
    <xf numFmtId="0" fontId="6" fillId="0" borderId="61" xfId="0" applyFont="1" applyBorder="1" applyAlignment="1" applyProtection="1">
      <alignment horizontal="centerContinuous"/>
      <protection/>
    </xf>
    <xf numFmtId="0" fontId="6" fillId="0" borderId="59" xfId="0" applyFont="1" applyBorder="1" applyAlignment="1" applyProtection="1">
      <alignment horizontal="centerContinuous"/>
      <protection locked="0"/>
    </xf>
    <xf numFmtId="0" fontId="1" fillId="0" borderId="57" xfId="0" applyFont="1" applyBorder="1" applyAlignment="1" applyProtection="1">
      <alignment/>
      <protection locked="0"/>
    </xf>
    <xf numFmtId="0" fontId="0" fillId="0" borderId="62" xfId="0" applyBorder="1" applyAlignment="1" quotePrefix="1">
      <alignment horizontal="center"/>
    </xf>
    <xf numFmtId="164" fontId="36" fillId="25" borderId="41" xfId="0" applyNumberFormat="1" applyFont="1" applyFill="1" applyBorder="1" applyAlignment="1">
      <alignment horizontal="right" vertical="top" wrapText="1"/>
    </xf>
    <xf numFmtId="1" fontId="1" fillId="0" borderId="63" xfId="0" applyNumberFormat="1" applyFont="1" applyBorder="1" applyAlignment="1">
      <alignment horizontal="center"/>
    </xf>
    <xf numFmtId="0" fontId="0" fillId="0" borderId="64" xfId="0" applyBorder="1" applyAlignment="1" quotePrefix="1">
      <alignment horizontal="center"/>
    </xf>
    <xf numFmtId="164" fontId="36" fillId="25" borderId="65" xfId="0" applyNumberFormat="1" applyFont="1" applyFill="1" applyBorder="1" applyAlignment="1">
      <alignment horizontal="right" vertical="top" wrapText="1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>
      <alignment horizontal="right"/>
    </xf>
    <xf numFmtId="0" fontId="1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33" xfId="0" applyBorder="1" applyAlignment="1">
      <alignment/>
    </xf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8.jpeg" /><Relationship Id="rId6" Type="http://schemas.openxmlformats.org/officeDocument/2006/relationships/image" Target="../media/image9.jpeg" /><Relationship Id="rId7" Type="http://schemas.openxmlformats.org/officeDocument/2006/relationships/image" Target="../media/image10.jpeg" /><Relationship Id="rId8" Type="http://schemas.openxmlformats.org/officeDocument/2006/relationships/image" Target="../media/image11.jpeg" /><Relationship Id="rId9" Type="http://schemas.openxmlformats.org/officeDocument/2006/relationships/image" Target="../media/image12.jpeg" /><Relationship Id="rId10" Type="http://schemas.openxmlformats.org/officeDocument/2006/relationships/image" Target="../media/image13.jpeg" /><Relationship Id="rId11" Type="http://schemas.openxmlformats.org/officeDocument/2006/relationships/image" Target="../media/image14.jpeg" /><Relationship Id="rId12" Type="http://schemas.openxmlformats.org/officeDocument/2006/relationships/image" Target="../media/image15.jpeg" /><Relationship Id="rId13" Type="http://schemas.openxmlformats.org/officeDocument/2006/relationships/image" Target="../media/image16.png" /><Relationship Id="rId14" Type="http://schemas.openxmlformats.org/officeDocument/2006/relationships/image" Target="../media/image17.wmf" /><Relationship Id="rId15" Type="http://schemas.openxmlformats.org/officeDocument/2006/relationships/image" Target="../media/image18.jpeg" /><Relationship Id="rId16" Type="http://schemas.openxmlformats.org/officeDocument/2006/relationships/image" Target="../media/image19.jpeg" /><Relationship Id="rId17" Type="http://schemas.openxmlformats.org/officeDocument/2006/relationships/image" Target="../media/image20.png" /><Relationship Id="rId18" Type="http://schemas.openxmlformats.org/officeDocument/2006/relationships/image" Target="../media/image21.jpeg" /><Relationship Id="rId19" Type="http://schemas.openxmlformats.org/officeDocument/2006/relationships/image" Target="../media/image22.png" /><Relationship Id="rId20" Type="http://schemas.openxmlformats.org/officeDocument/2006/relationships/image" Target="../media/image23.png" /><Relationship Id="rId21" Type="http://schemas.openxmlformats.org/officeDocument/2006/relationships/image" Target="../media/image24.jpeg" /><Relationship Id="rId22" Type="http://schemas.openxmlformats.org/officeDocument/2006/relationships/image" Target="../media/image25.jpeg" /><Relationship Id="rId23" Type="http://schemas.openxmlformats.org/officeDocument/2006/relationships/image" Target="../media/image26.jpeg" /><Relationship Id="rId24" Type="http://schemas.openxmlformats.org/officeDocument/2006/relationships/image" Target="../media/image27.png" /><Relationship Id="rId25" Type="http://schemas.openxmlformats.org/officeDocument/2006/relationships/image" Target="../media/image28.jpeg" /><Relationship Id="rId26" Type="http://schemas.openxmlformats.org/officeDocument/2006/relationships/image" Target="../media/image29.jpeg" /><Relationship Id="rId27" Type="http://schemas.openxmlformats.org/officeDocument/2006/relationships/image" Target="../media/image30.jpeg" /><Relationship Id="rId28" Type="http://schemas.openxmlformats.org/officeDocument/2006/relationships/image" Target="../media/image31.jpeg" /><Relationship Id="rId29" Type="http://schemas.openxmlformats.org/officeDocument/2006/relationships/image" Target="../media/image5.jpeg" /><Relationship Id="rId30" Type="http://schemas.openxmlformats.org/officeDocument/2006/relationships/image" Target="../media/image6.jpeg" /><Relationship Id="rId31" Type="http://schemas.openxmlformats.org/officeDocument/2006/relationships/image" Target="../media/image7.jpeg" /><Relationship Id="rId32" Type="http://schemas.openxmlformats.org/officeDocument/2006/relationships/image" Target="../media/image32.jpeg" /><Relationship Id="rId33" Type="http://schemas.openxmlformats.org/officeDocument/2006/relationships/image" Target="../media/image33.jpeg" /><Relationship Id="rId34" Type="http://schemas.openxmlformats.org/officeDocument/2006/relationships/image" Target="../media/image34.jpeg" /><Relationship Id="rId35" Type="http://schemas.openxmlformats.org/officeDocument/2006/relationships/image" Target="../media/image35.jpeg" /><Relationship Id="rId36" Type="http://schemas.openxmlformats.org/officeDocument/2006/relationships/image" Target="../media/image36.jpeg" /><Relationship Id="rId37" Type="http://schemas.openxmlformats.org/officeDocument/2006/relationships/image" Target="../media/image37.jpeg" /><Relationship Id="rId38" Type="http://schemas.openxmlformats.org/officeDocument/2006/relationships/image" Target="../media/image38.jpeg" /><Relationship Id="rId39" Type="http://schemas.openxmlformats.org/officeDocument/2006/relationships/image" Target="../media/image39.jpeg" /><Relationship Id="rId40" Type="http://schemas.openxmlformats.org/officeDocument/2006/relationships/image" Target="../media/image4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80</xdr:row>
      <xdr:rowOff>152400</xdr:rowOff>
    </xdr:from>
    <xdr:to>
      <xdr:col>1</xdr:col>
      <xdr:colOff>790575</xdr:colOff>
      <xdr:row>85</xdr:row>
      <xdr:rowOff>66675</xdr:rowOff>
    </xdr:to>
    <xdr:pic>
      <xdr:nvPicPr>
        <xdr:cNvPr id="1" name="Picture 31" descr="img 032_Paneelkit_achter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9100" y="15773400"/>
          <a:ext cx="733425" cy="866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57150</xdr:colOff>
      <xdr:row>88</xdr:row>
      <xdr:rowOff>123825</xdr:rowOff>
    </xdr:from>
    <xdr:to>
      <xdr:col>1</xdr:col>
      <xdr:colOff>800100</xdr:colOff>
      <xdr:row>93</xdr:row>
      <xdr:rowOff>28575</xdr:rowOff>
    </xdr:to>
    <xdr:pic>
      <xdr:nvPicPr>
        <xdr:cNvPr id="2" name="Picture 32" descr="img 032_Paneelkit_achter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9100" y="17278350"/>
          <a:ext cx="742950" cy="857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57150</xdr:colOff>
      <xdr:row>97</xdr:row>
      <xdr:rowOff>85725</xdr:rowOff>
    </xdr:from>
    <xdr:to>
      <xdr:col>1</xdr:col>
      <xdr:colOff>781050</xdr:colOff>
      <xdr:row>101</xdr:row>
      <xdr:rowOff>152400</xdr:rowOff>
    </xdr:to>
    <xdr:pic>
      <xdr:nvPicPr>
        <xdr:cNvPr id="3" name="Picture 33" descr="img 038_HaakseBocht_80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19100" y="18964275"/>
          <a:ext cx="723900" cy="828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57150</xdr:colOff>
      <xdr:row>103</xdr:row>
      <xdr:rowOff>0</xdr:rowOff>
    </xdr:from>
    <xdr:to>
      <xdr:col>1</xdr:col>
      <xdr:colOff>781050</xdr:colOff>
      <xdr:row>107</xdr:row>
      <xdr:rowOff>66675</xdr:rowOff>
    </xdr:to>
    <xdr:pic>
      <xdr:nvPicPr>
        <xdr:cNvPr id="4" name="Picture 34" descr="img 037_HaakseBocht_125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19100" y="20031075"/>
          <a:ext cx="723900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57150</xdr:colOff>
      <xdr:row>48</xdr:row>
      <xdr:rowOff>152400</xdr:rowOff>
    </xdr:from>
    <xdr:to>
      <xdr:col>1</xdr:col>
      <xdr:colOff>752475</xdr:colOff>
      <xdr:row>53</xdr:row>
      <xdr:rowOff>47625</xdr:rowOff>
    </xdr:to>
    <xdr:pic>
      <xdr:nvPicPr>
        <xdr:cNvPr id="5" name="Picture 35" descr="img 027_XVK4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419100" y="9629775"/>
          <a:ext cx="695325" cy="857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57150</xdr:colOff>
      <xdr:row>6</xdr:row>
      <xdr:rowOff>152400</xdr:rowOff>
    </xdr:from>
    <xdr:to>
      <xdr:col>1</xdr:col>
      <xdr:colOff>1171575</xdr:colOff>
      <xdr:row>14</xdr:row>
      <xdr:rowOff>9525</xdr:rowOff>
    </xdr:to>
    <xdr:pic>
      <xdr:nvPicPr>
        <xdr:cNvPr id="6" name="Picture 396" descr="Healthbox_kit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19100" y="1590675"/>
          <a:ext cx="1114425" cy="1381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57150</xdr:colOff>
      <xdr:row>17</xdr:row>
      <xdr:rowOff>38100</xdr:rowOff>
    </xdr:from>
    <xdr:to>
      <xdr:col>1</xdr:col>
      <xdr:colOff>1085850</xdr:colOff>
      <xdr:row>22</xdr:row>
      <xdr:rowOff>152400</xdr:rowOff>
    </xdr:to>
    <xdr:pic>
      <xdr:nvPicPr>
        <xdr:cNvPr id="7" name="Picture 397" descr="Kit_keuken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19100" y="3581400"/>
          <a:ext cx="1028700" cy="1066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57150</xdr:colOff>
      <xdr:row>25</xdr:row>
      <xdr:rowOff>47625</xdr:rowOff>
    </xdr:from>
    <xdr:to>
      <xdr:col>1</xdr:col>
      <xdr:colOff>1028700</xdr:colOff>
      <xdr:row>30</xdr:row>
      <xdr:rowOff>66675</xdr:rowOff>
    </xdr:to>
    <xdr:pic>
      <xdr:nvPicPr>
        <xdr:cNvPr id="8" name="Picture 398" descr="Kit_badkamer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19100" y="5124450"/>
          <a:ext cx="971550" cy="971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57150</xdr:colOff>
      <xdr:row>32</xdr:row>
      <xdr:rowOff>133350</xdr:rowOff>
    </xdr:from>
    <xdr:to>
      <xdr:col>1</xdr:col>
      <xdr:colOff>1057275</xdr:colOff>
      <xdr:row>38</xdr:row>
      <xdr:rowOff>28575</xdr:rowOff>
    </xdr:to>
    <xdr:pic>
      <xdr:nvPicPr>
        <xdr:cNvPr id="9" name="Picture 399" descr="Kit_WC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19100" y="6553200"/>
          <a:ext cx="1000125" cy="1038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57150</xdr:colOff>
      <xdr:row>40</xdr:row>
      <xdr:rowOff>57150</xdr:rowOff>
    </xdr:from>
    <xdr:to>
      <xdr:col>1</xdr:col>
      <xdr:colOff>1095375</xdr:colOff>
      <xdr:row>45</xdr:row>
      <xdr:rowOff>142875</xdr:rowOff>
    </xdr:to>
    <xdr:pic>
      <xdr:nvPicPr>
        <xdr:cNvPr id="10" name="Picture 400" descr="Kit_wasplaats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19100" y="8010525"/>
          <a:ext cx="1038225" cy="1038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57150</xdr:colOff>
      <xdr:row>62</xdr:row>
      <xdr:rowOff>104775</xdr:rowOff>
    </xdr:from>
    <xdr:to>
      <xdr:col>1</xdr:col>
      <xdr:colOff>742950</xdr:colOff>
      <xdr:row>67</xdr:row>
      <xdr:rowOff>28575</xdr:rowOff>
    </xdr:to>
    <xdr:pic>
      <xdr:nvPicPr>
        <xdr:cNvPr id="11" name="Picture 401" descr="Gypkit_diam8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19100" y="12277725"/>
          <a:ext cx="685800" cy="876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57150</xdr:colOff>
      <xdr:row>71</xdr:row>
      <xdr:rowOff>123825</xdr:rowOff>
    </xdr:from>
    <xdr:to>
      <xdr:col>1</xdr:col>
      <xdr:colOff>828675</xdr:colOff>
      <xdr:row>76</xdr:row>
      <xdr:rowOff>85725</xdr:rowOff>
    </xdr:to>
    <xdr:pic>
      <xdr:nvPicPr>
        <xdr:cNvPr id="12" name="Picture 402" descr="Gypkit_diam12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19100" y="14020800"/>
          <a:ext cx="771525" cy="914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57150</xdr:colOff>
      <xdr:row>57</xdr:row>
      <xdr:rowOff>0</xdr:rowOff>
    </xdr:from>
    <xdr:to>
      <xdr:col>1</xdr:col>
      <xdr:colOff>714375</xdr:colOff>
      <xdr:row>61</xdr:row>
      <xdr:rowOff>114300</xdr:rowOff>
    </xdr:to>
    <xdr:pic>
      <xdr:nvPicPr>
        <xdr:cNvPr id="13" name="Picture 403" descr="Aanwezigheidssensor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19100" y="11210925"/>
          <a:ext cx="657225" cy="876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95250</xdr:colOff>
      <xdr:row>11</xdr:row>
      <xdr:rowOff>133350</xdr:rowOff>
    </xdr:from>
    <xdr:to>
      <xdr:col>2</xdr:col>
      <xdr:colOff>342900</xdr:colOff>
      <xdr:row>13</xdr:row>
      <xdr:rowOff>123825</xdr:rowOff>
    </xdr:to>
    <xdr:pic>
      <xdr:nvPicPr>
        <xdr:cNvPr id="14" name="Picture 409" descr="RECUP_logo06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866900" y="2524125"/>
          <a:ext cx="2476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177</xdr:row>
      <xdr:rowOff>114300</xdr:rowOff>
    </xdr:from>
    <xdr:to>
      <xdr:col>1</xdr:col>
      <xdr:colOff>1333500</xdr:colOff>
      <xdr:row>182</xdr:row>
      <xdr:rowOff>38100</xdr:rowOff>
    </xdr:to>
    <xdr:pic>
      <xdr:nvPicPr>
        <xdr:cNvPr id="15" name="Picture 417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19100" y="34385250"/>
          <a:ext cx="1276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185</xdr:row>
      <xdr:rowOff>57150</xdr:rowOff>
    </xdr:from>
    <xdr:to>
      <xdr:col>1</xdr:col>
      <xdr:colOff>828675</xdr:colOff>
      <xdr:row>191</xdr:row>
      <xdr:rowOff>123825</xdr:rowOff>
    </xdr:to>
    <xdr:pic>
      <xdr:nvPicPr>
        <xdr:cNvPr id="16" name="Picture 418" descr="plat dakdoorvoer dia150 5°-20°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19100" y="35871150"/>
          <a:ext cx="771525" cy="1209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257175</xdr:colOff>
      <xdr:row>192</xdr:row>
      <xdr:rowOff>85725</xdr:rowOff>
    </xdr:from>
    <xdr:to>
      <xdr:col>1</xdr:col>
      <xdr:colOff>1038225</xdr:colOff>
      <xdr:row>197</xdr:row>
      <xdr:rowOff>57150</xdr:rowOff>
    </xdr:to>
    <xdr:pic>
      <xdr:nvPicPr>
        <xdr:cNvPr id="17" name="Picture 419" descr="Gevel afblaasrooster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19125" y="37233225"/>
          <a:ext cx="781050" cy="952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123825</xdr:colOff>
      <xdr:row>239</xdr:row>
      <xdr:rowOff>85725</xdr:rowOff>
    </xdr:from>
    <xdr:to>
      <xdr:col>3</xdr:col>
      <xdr:colOff>676275</xdr:colOff>
      <xdr:row>250</xdr:row>
      <xdr:rowOff>123825</xdr:rowOff>
    </xdr:to>
    <xdr:pic>
      <xdr:nvPicPr>
        <xdr:cNvPr id="18" name="Picture 421" descr="hulpstukken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85775" y="46634400"/>
          <a:ext cx="3067050" cy="2133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5</xdr:col>
      <xdr:colOff>66675</xdr:colOff>
      <xdr:row>239</xdr:row>
      <xdr:rowOff>123825</xdr:rowOff>
    </xdr:from>
    <xdr:to>
      <xdr:col>8</xdr:col>
      <xdr:colOff>95250</xdr:colOff>
      <xdr:row>249</xdr:row>
      <xdr:rowOff>47625</xdr:rowOff>
    </xdr:to>
    <xdr:pic>
      <xdr:nvPicPr>
        <xdr:cNvPr id="19" name="Picture 422" descr="66014117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829300" y="46672500"/>
          <a:ext cx="2466975" cy="1828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180975</xdr:colOff>
      <xdr:row>259</xdr:row>
      <xdr:rowOff>76200</xdr:rowOff>
    </xdr:from>
    <xdr:to>
      <xdr:col>1</xdr:col>
      <xdr:colOff>800100</xdr:colOff>
      <xdr:row>264</xdr:row>
      <xdr:rowOff>38100</xdr:rowOff>
    </xdr:to>
    <xdr:pic>
      <xdr:nvPicPr>
        <xdr:cNvPr id="20" name="Picture 423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42925" y="50520600"/>
          <a:ext cx="619125" cy="933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19050</xdr:colOff>
      <xdr:row>268</xdr:row>
      <xdr:rowOff>38100</xdr:rowOff>
    </xdr:from>
    <xdr:to>
      <xdr:col>1</xdr:col>
      <xdr:colOff>771525</xdr:colOff>
      <xdr:row>271</xdr:row>
      <xdr:rowOff>476250</xdr:rowOff>
    </xdr:to>
    <xdr:pic>
      <xdr:nvPicPr>
        <xdr:cNvPr id="21" name="Picture 424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381000" y="52225575"/>
          <a:ext cx="752475" cy="1009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19050</xdr:colOff>
      <xdr:row>276</xdr:row>
      <xdr:rowOff>38100</xdr:rowOff>
    </xdr:from>
    <xdr:to>
      <xdr:col>1</xdr:col>
      <xdr:colOff>771525</xdr:colOff>
      <xdr:row>279</xdr:row>
      <xdr:rowOff>142875</xdr:rowOff>
    </xdr:to>
    <xdr:pic>
      <xdr:nvPicPr>
        <xdr:cNvPr id="22" name="Picture 425" descr="66014110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381000" y="54140100"/>
          <a:ext cx="752475" cy="704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47625</xdr:colOff>
      <xdr:row>280</xdr:row>
      <xdr:rowOff>47625</xdr:rowOff>
    </xdr:from>
    <xdr:to>
      <xdr:col>1</xdr:col>
      <xdr:colOff>771525</xdr:colOff>
      <xdr:row>285</xdr:row>
      <xdr:rowOff>57150</xdr:rowOff>
    </xdr:to>
    <xdr:pic>
      <xdr:nvPicPr>
        <xdr:cNvPr id="23" name="Picture 426" descr="tape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09575" y="54940200"/>
          <a:ext cx="723900" cy="981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47625</xdr:colOff>
      <xdr:row>297</xdr:row>
      <xdr:rowOff>57150</xdr:rowOff>
    </xdr:from>
    <xdr:to>
      <xdr:col>1</xdr:col>
      <xdr:colOff>771525</xdr:colOff>
      <xdr:row>305</xdr:row>
      <xdr:rowOff>0</xdr:rowOff>
    </xdr:to>
    <xdr:pic>
      <xdr:nvPicPr>
        <xdr:cNvPr id="24" name="Picture 428" descr="http://eshop.cebeo.be/artimage/all/4059830.jpg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09575" y="58312050"/>
          <a:ext cx="723900" cy="1514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28575</xdr:colOff>
      <xdr:row>307</xdr:row>
      <xdr:rowOff>76200</xdr:rowOff>
    </xdr:from>
    <xdr:to>
      <xdr:col>1</xdr:col>
      <xdr:colOff>771525</xdr:colOff>
      <xdr:row>313</xdr:row>
      <xdr:rowOff>123825</xdr:rowOff>
    </xdr:to>
    <xdr:pic>
      <xdr:nvPicPr>
        <xdr:cNvPr id="25" name="Picture 429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390525" y="60293250"/>
          <a:ext cx="742950" cy="1238250"/>
        </a:xfrm>
        <a:prstGeom prst="rect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28575</xdr:colOff>
      <xdr:row>318</xdr:row>
      <xdr:rowOff>38100</xdr:rowOff>
    </xdr:from>
    <xdr:to>
      <xdr:col>1</xdr:col>
      <xdr:colOff>771525</xdr:colOff>
      <xdr:row>325</xdr:row>
      <xdr:rowOff>180975</xdr:rowOff>
    </xdr:to>
    <xdr:pic>
      <xdr:nvPicPr>
        <xdr:cNvPr id="26" name="Picture 430" descr="http://eshop.cebeo.be/artimage/all/3862635.jpg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390525" y="62407800"/>
          <a:ext cx="742950" cy="1495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57150</xdr:colOff>
      <xdr:row>126</xdr:row>
      <xdr:rowOff>114300</xdr:rowOff>
    </xdr:from>
    <xdr:to>
      <xdr:col>1</xdr:col>
      <xdr:colOff>628650</xdr:colOff>
      <xdr:row>130</xdr:row>
      <xdr:rowOff>0</xdr:rowOff>
    </xdr:to>
    <xdr:pic>
      <xdr:nvPicPr>
        <xdr:cNvPr id="27" name="Picture 40" descr="AQUA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19100" y="24564975"/>
          <a:ext cx="5715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132</xdr:row>
      <xdr:rowOff>142875</xdr:rowOff>
    </xdr:from>
    <xdr:to>
      <xdr:col>1</xdr:col>
      <xdr:colOff>638175</xdr:colOff>
      <xdr:row>136</xdr:row>
      <xdr:rowOff>9525</xdr:rowOff>
    </xdr:to>
    <xdr:pic>
      <xdr:nvPicPr>
        <xdr:cNvPr id="28" name="Picture 41" descr="ARTIST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19100" y="25755600"/>
          <a:ext cx="5810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137</xdr:row>
      <xdr:rowOff>85725</xdr:rowOff>
    </xdr:from>
    <xdr:to>
      <xdr:col>1</xdr:col>
      <xdr:colOff>638175</xdr:colOff>
      <xdr:row>140</xdr:row>
      <xdr:rowOff>152400</xdr:rowOff>
    </xdr:to>
    <xdr:pic>
      <xdr:nvPicPr>
        <xdr:cNvPr id="29" name="Picture 42" descr="DECO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19100" y="26660475"/>
          <a:ext cx="5810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143</xdr:row>
      <xdr:rowOff>0</xdr:rowOff>
    </xdr:from>
    <xdr:to>
      <xdr:col>1</xdr:col>
      <xdr:colOff>762000</xdr:colOff>
      <xdr:row>147</xdr:row>
      <xdr:rowOff>85725</xdr:rowOff>
    </xdr:to>
    <xdr:pic>
      <xdr:nvPicPr>
        <xdr:cNvPr id="30" name="Picture 43" descr="PURO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19100" y="27727275"/>
          <a:ext cx="7048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147</xdr:row>
      <xdr:rowOff>142875</xdr:rowOff>
    </xdr:from>
    <xdr:to>
      <xdr:col>1</xdr:col>
      <xdr:colOff>742950</xdr:colOff>
      <xdr:row>152</xdr:row>
      <xdr:rowOff>0</xdr:rowOff>
    </xdr:to>
    <xdr:pic>
      <xdr:nvPicPr>
        <xdr:cNvPr id="31" name="Picture 44" descr="SQUARE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19100" y="28641675"/>
          <a:ext cx="6858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152</xdr:row>
      <xdr:rowOff>57150</xdr:rowOff>
    </xdr:from>
    <xdr:to>
      <xdr:col>1</xdr:col>
      <xdr:colOff>723900</xdr:colOff>
      <xdr:row>156</xdr:row>
      <xdr:rowOff>114300</xdr:rowOff>
    </xdr:to>
    <xdr:pic>
      <xdr:nvPicPr>
        <xdr:cNvPr id="32" name="Picture 45" descr="DIAGONAL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419100" y="29517975"/>
          <a:ext cx="6667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157</xdr:row>
      <xdr:rowOff>152400</xdr:rowOff>
    </xdr:from>
    <xdr:to>
      <xdr:col>1</xdr:col>
      <xdr:colOff>733425</xdr:colOff>
      <xdr:row>162</xdr:row>
      <xdr:rowOff>9525</xdr:rowOff>
    </xdr:to>
    <xdr:pic>
      <xdr:nvPicPr>
        <xdr:cNvPr id="33" name="Picture 46" descr="AQUA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419100" y="30575250"/>
          <a:ext cx="6762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162</xdr:row>
      <xdr:rowOff>123825</xdr:rowOff>
    </xdr:from>
    <xdr:to>
      <xdr:col>1</xdr:col>
      <xdr:colOff>742950</xdr:colOff>
      <xdr:row>166</xdr:row>
      <xdr:rowOff>190500</xdr:rowOff>
    </xdr:to>
    <xdr:pic>
      <xdr:nvPicPr>
        <xdr:cNvPr id="34" name="Picture 47" descr="ARTIST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419100" y="31508700"/>
          <a:ext cx="6858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167</xdr:row>
      <xdr:rowOff>66675</xdr:rowOff>
    </xdr:from>
    <xdr:to>
      <xdr:col>1</xdr:col>
      <xdr:colOff>742950</xdr:colOff>
      <xdr:row>171</xdr:row>
      <xdr:rowOff>133350</xdr:rowOff>
    </xdr:to>
    <xdr:pic>
      <xdr:nvPicPr>
        <xdr:cNvPr id="35" name="Picture 48" descr="DECO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419100" y="32413575"/>
          <a:ext cx="6858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172</xdr:row>
      <xdr:rowOff>66675</xdr:rowOff>
    </xdr:from>
    <xdr:to>
      <xdr:col>1</xdr:col>
      <xdr:colOff>1000125</xdr:colOff>
      <xdr:row>176</xdr:row>
      <xdr:rowOff>76200</xdr:rowOff>
    </xdr:to>
    <xdr:pic>
      <xdr:nvPicPr>
        <xdr:cNvPr id="36" name="Picture 416" descr="dakventilatie 4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419100" y="33375600"/>
          <a:ext cx="942975" cy="781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57150</xdr:colOff>
      <xdr:row>113</xdr:row>
      <xdr:rowOff>19050</xdr:rowOff>
    </xdr:from>
    <xdr:to>
      <xdr:col>1</xdr:col>
      <xdr:colOff>657225</xdr:colOff>
      <xdr:row>116</xdr:row>
      <xdr:rowOff>133350</xdr:rowOff>
    </xdr:to>
    <xdr:pic>
      <xdr:nvPicPr>
        <xdr:cNvPr id="37" name="Picture 37" descr="PURO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419100" y="21974175"/>
          <a:ext cx="600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117</xdr:row>
      <xdr:rowOff>114300</xdr:rowOff>
    </xdr:from>
    <xdr:to>
      <xdr:col>1</xdr:col>
      <xdr:colOff>647700</xdr:colOff>
      <xdr:row>121</xdr:row>
      <xdr:rowOff>9525</xdr:rowOff>
    </xdr:to>
    <xdr:pic>
      <xdr:nvPicPr>
        <xdr:cNvPr id="38" name="Picture 38" descr="SQUARE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419100" y="22840950"/>
          <a:ext cx="5905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122</xdr:row>
      <xdr:rowOff>152400</xdr:rowOff>
    </xdr:from>
    <xdr:to>
      <xdr:col>1</xdr:col>
      <xdr:colOff>628650</xdr:colOff>
      <xdr:row>126</xdr:row>
      <xdr:rowOff>47625</xdr:rowOff>
    </xdr:to>
    <xdr:pic>
      <xdr:nvPicPr>
        <xdr:cNvPr id="39" name="Picture 39" descr="DIAGONAL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419100" y="23841075"/>
          <a:ext cx="5715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108</xdr:row>
      <xdr:rowOff>19050</xdr:rowOff>
    </xdr:from>
    <xdr:to>
      <xdr:col>1</xdr:col>
      <xdr:colOff>857250</xdr:colOff>
      <xdr:row>112</xdr:row>
      <xdr:rowOff>104775</xdr:rowOff>
    </xdr:to>
    <xdr:pic>
      <xdr:nvPicPr>
        <xdr:cNvPr id="40" name="Picture 406" descr="img 019_adaptor80-125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419100" y="21012150"/>
          <a:ext cx="800100" cy="857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0</xdr:colOff>
      <xdr:row>290</xdr:row>
      <xdr:rowOff>0</xdr:rowOff>
    </xdr:from>
    <xdr:to>
      <xdr:col>1</xdr:col>
      <xdr:colOff>1381125</xdr:colOff>
      <xdr:row>296</xdr:row>
      <xdr:rowOff>76200</xdr:rowOff>
    </xdr:to>
    <xdr:pic>
      <xdr:nvPicPr>
        <xdr:cNvPr id="41" name="Picture 45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361950" y="56902350"/>
          <a:ext cx="13811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javascript:PopupWindow('Artdetail.htm?arid=4059830',%20'620',%20'480',%20'detail')" TargetMode="External" /><Relationship Id="rId2" Type="http://schemas.openxmlformats.org/officeDocument/2006/relationships/hyperlink" Target="javascript:PopupWindow('Artdetail.htm?arid=4059830',%20'620',%20'480',%20'detail')" TargetMode="External" /><Relationship Id="rId3" Type="http://schemas.openxmlformats.org/officeDocument/2006/relationships/hyperlink" Target="javascript:PopupWindow('Artdetail.htm?arid=4059830',%20'620',%20'480',%20'detail')" TargetMode="External" /><Relationship Id="rId4" Type="http://schemas.openxmlformats.org/officeDocument/2006/relationships/hyperlink" Target="javascript:PopupWindow('Artdetail.htm?arid=4059830',%20'620',%20'480',%20'detail')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7:G12"/>
  <sheetViews>
    <sheetView zoomScalePageLayoutView="0" workbookViewId="0" topLeftCell="A1">
      <selection activeCell="G12" sqref="G12"/>
    </sheetView>
  </sheetViews>
  <sheetFormatPr defaultColWidth="11.421875" defaultRowHeight="15"/>
  <cols>
    <col min="3" max="3" width="18.421875" style="0" customWidth="1"/>
  </cols>
  <sheetData>
    <row r="7" spans="4:7" ht="15">
      <c r="D7" s="1" t="s">
        <v>0</v>
      </c>
      <c r="E7" t="s">
        <v>1</v>
      </c>
      <c r="F7" t="s">
        <v>245</v>
      </c>
      <c r="G7" t="s">
        <v>246</v>
      </c>
    </row>
    <row r="10" spans="3:7" ht="15">
      <c r="C10" t="s">
        <v>2</v>
      </c>
      <c r="D10" s="1" t="s">
        <v>3</v>
      </c>
      <c r="E10">
        <v>25</v>
      </c>
      <c r="F10">
        <v>33</v>
      </c>
      <c r="G10">
        <v>25</v>
      </c>
    </row>
    <row r="11" spans="3:7" ht="15">
      <c r="C11" t="s">
        <v>237</v>
      </c>
      <c r="D11" s="1" t="s">
        <v>4</v>
      </c>
      <c r="E11">
        <v>20</v>
      </c>
      <c r="F11">
        <v>30</v>
      </c>
      <c r="G11">
        <v>20</v>
      </c>
    </row>
    <row r="12" spans="3:7" ht="15">
      <c r="C12" s="1" t="s">
        <v>5</v>
      </c>
      <c r="D12" s="1" t="s">
        <v>6</v>
      </c>
      <c r="E12">
        <v>35</v>
      </c>
      <c r="F12">
        <v>35</v>
      </c>
      <c r="G12">
        <v>35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33"/>
  <sheetViews>
    <sheetView tabSelected="1" zoomScale="85" zoomScaleNormal="85" zoomScalePageLayoutView="0" workbookViewId="0" topLeftCell="A1">
      <selection activeCell="G321" sqref="G321"/>
    </sheetView>
  </sheetViews>
  <sheetFormatPr defaultColWidth="11.421875" defaultRowHeight="15"/>
  <cols>
    <col min="1" max="1" width="5.421875" style="0" customWidth="1"/>
    <col min="2" max="2" width="21.140625" style="0" customWidth="1"/>
    <col min="3" max="3" width="16.57421875" style="0" customWidth="1"/>
    <col min="4" max="4" width="31.8515625" style="0" customWidth="1"/>
    <col min="8" max="8" width="13.7109375" style="0" customWidth="1"/>
  </cols>
  <sheetData>
    <row r="1" spans="1:13" ht="20.25">
      <c r="A1" s="2"/>
      <c r="B1" s="3" t="s">
        <v>39</v>
      </c>
      <c r="C1" s="2"/>
      <c r="D1" s="2"/>
      <c r="E1" s="2"/>
      <c r="F1" s="2"/>
      <c r="G1" s="4"/>
      <c r="H1" s="2"/>
      <c r="I1" s="2"/>
      <c r="J1" s="2"/>
      <c r="K1" s="2"/>
      <c r="L1" s="2"/>
      <c r="M1" s="2"/>
    </row>
    <row r="2" spans="1:13" ht="15">
      <c r="A2" s="5"/>
      <c r="B2" s="6" t="s">
        <v>213</v>
      </c>
      <c r="C2" s="7"/>
      <c r="D2" s="7"/>
      <c r="E2" s="8"/>
      <c r="F2" s="7"/>
      <c r="G2" s="7"/>
      <c r="H2" s="7"/>
      <c r="I2" s="7"/>
      <c r="J2" s="7"/>
      <c r="K2" s="7"/>
      <c r="L2" s="7"/>
      <c r="M2" s="7"/>
    </row>
    <row r="3" spans="1:13" ht="27.75">
      <c r="A3" s="9"/>
      <c r="B3" s="9"/>
      <c r="C3" s="9"/>
      <c r="D3" s="9"/>
      <c r="E3" s="8"/>
      <c r="F3" s="10" t="s">
        <v>40</v>
      </c>
      <c r="G3" s="11" t="s">
        <v>41</v>
      </c>
      <c r="H3" s="12" t="s">
        <v>42</v>
      </c>
      <c r="I3" s="13"/>
      <c r="J3" s="2" t="s">
        <v>43</v>
      </c>
      <c r="K3" s="2"/>
      <c r="L3" s="2"/>
      <c r="M3" s="2"/>
    </row>
    <row r="4" spans="1:13" ht="18">
      <c r="A4" s="5"/>
      <c r="B4" s="14"/>
      <c r="C4" s="15"/>
      <c r="D4" s="15"/>
      <c r="E4" s="8"/>
      <c r="F4" s="16"/>
      <c r="G4" s="16"/>
      <c r="H4" s="16"/>
      <c r="I4" s="16"/>
      <c r="J4" s="16"/>
      <c r="K4" s="16"/>
      <c r="L4" s="16"/>
      <c r="M4" s="16"/>
    </row>
    <row r="5" spans="1:13" ht="16.5" thickBot="1">
      <c r="A5" s="2"/>
      <c r="B5" s="177" t="s">
        <v>44</v>
      </c>
      <c r="C5" s="178"/>
      <c r="D5" s="17" t="s">
        <v>214</v>
      </c>
      <c r="E5" s="8"/>
      <c r="F5" s="2"/>
      <c r="G5" s="4"/>
      <c r="H5" s="16"/>
      <c r="I5" s="16"/>
      <c r="J5" s="2"/>
      <c r="K5" s="2"/>
      <c r="L5" s="2"/>
      <c r="M5" s="2"/>
    </row>
    <row r="6" spans="1:14" ht="15.75">
      <c r="A6" s="8"/>
      <c r="B6" s="8"/>
      <c r="C6" s="18" t="s">
        <v>45</v>
      </c>
      <c r="D6" s="2"/>
      <c r="E6" s="8"/>
      <c r="F6" s="19"/>
      <c r="G6" s="20">
        <v>66031703</v>
      </c>
      <c r="H6" s="114">
        <f>TARIF!D2</f>
        <v>1248.05</v>
      </c>
      <c r="I6" s="21" t="s">
        <v>46</v>
      </c>
      <c r="J6" s="115">
        <f>H6*(100-REMISE!$E$10)/100</f>
        <v>936.0375</v>
      </c>
      <c r="K6" s="8"/>
      <c r="L6" s="112"/>
      <c r="M6" s="8"/>
      <c r="N6" s="113"/>
    </row>
    <row r="7" spans="1:13" ht="15">
      <c r="A7" s="8"/>
      <c r="B7" s="8"/>
      <c r="C7" s="22" t="s">
        <v>47</v>
      </c>
      <c r="D7" s="23" t="s">
        <v>48</v>
      </c>
      <c r="E7" s="8"/>
      <c r="F7" s="24">
        <f>F6</f>
        <v>0</v>
      </c>
      <c r="G7" s="7"/>
      <c r="H7" s="25">
        <v>0.4132</v>
      </c>
      <c r="I7" s="7" t="s">
        <v>49</v>
      </c>
      <c r="J7" s="8"/>
      <c r="K7" s="8"/>
      <c r="L7" s="8"/>
      <c r="M7" s="8"/>
    </row>
    <row r="8" spans="1:13" ht="15">
      <c r="A8" s="8"/>
      <c r="B8" s="8"/>
      <c r="C8" s="26"/>
      <c r="D8" s="22" t="s">
        <v>50</v>
      </c>
      <c r="E8" s="8"/>
      <c r="F8" s="8"/>
      <c r="G8" s="7"/>
      <c r="H8" s="26"/>
      <c r="I8" s="7"/>
      <c r="J8" s="8"/>
      <c r="K8" s="8"/>
      <c r="L8" s="8"/>
      <c r="M8" s="8"/>
    </row>
    <row r="9" spans="1:13" ht="15">
      <c r="A9" s="8"/>
      <c r="B9" s="8"/>
      <c r="C9" s="26"/>
      <c r="D9" s="22" t="s">
        <v>51</v>
      </c>
      <c r="E9" s="8"/>
      <c r="F9" s="8"/>
      <c r="G9" s="7"/>
      <c r="H9" s="26"/>
      <c r="I9" s="7"/>
      <c r="J9" s="8"/>
      <c r="K9" s="8"/>
      <c r="L9" s="8"/>
      <c r="M9" s="8"/>
    </row>
    <row r="10" spans="1:13" ht="15">
      <c r="A10" s="8"/>
      <c r="B10" s="8"/>
      <c r="C10" s="26"/>
      <c r="D10" s="22" t="s">
        <v>52</v>
      </c>
      <c r="E10" s="8"/>
      <c r="F10" s="8"/>
      <c r="G10" s="7"/>
      <c r="H10" s="26"/>
      <c r="I10" s="7"/>
      <c r="J10" s="8"/>
      <c r="K10" s="8"/>
      <c r="L10" s="8"/>
      <c r="M10" s="8"/>
    </row>
    <row r="11" spans="1:13" ht="15">
      <c r="A11" s="8"/>
      <c r="B11" s="8"/>
      <c r="C11" s="26"/>
      <c r="D11" s="22" t="s">
        <v>215</v>
      </c>
      <c r="E11" s="8"/>
      <c r="F11" s="8"/>
      <c r="G11" s="7"/>
      <c r="H11" s="26"/>
      <c r="I11" s="7"/>
      <c r="J11" s="8"/>
      <c r="K11" s="8"/>
      <c r="L11" s="8"/>
      <c r="M11" s="8"/>
    </row>
    <row r="12" spans="1:13" ht="15">
      <c r="A12" s="8"/>
      <c r="B12" s="26"/>
      <c r="C12" s="26"/>
      <c r="D12" s="22" t="s">
        <v>53</v>
      </c>
      <c r="E12" s="8"/>
      <c r="F12" s="8"/>
      <c r="G12" s="7"/>
      <c r="H12" s="26"/>
      <c r="I12" s="7"/>
      <c r="J12" s="8"/>
      <c r="K12" s="8"/>
      <c r="L12" s="8"/>
      <c r="M12" s="8"/>
    </row>
    <row r="13" spans="1:13" ht="15">
      <c r="A13" s="8"/>
      <c r="B13" s="26"/>
      <c r="C13" s="26"/>
      <c r="D13" s="22" t="s">
        <v>54</v>
      </c>
      <c r="E13" s="8"/>
      <c r="F13" s="8"/>
      <c r="G13" s="7"/>
      <c r="H13" s="26"/>
      <c r="I13" s="7"/>
      <c r="J13" s="8"/>
      <c r="K13" s="8"/>
      <c r="L13" s="8"/>
      <c r="M13" s="8"/>
    </row>
    <row r="14" spans="1:13" ht="15">
      <c r="A14" s="8"/>
      <c r="B14" s="26"/>
      <c r="C14" s="27"/>
      <c r="D14" s="22" t="s">
        <v>55</v>
      </c>
      <c r="E14" s="8"/>
      <c r="F14" s="28"/>
      <c r="G14" s="29"/>
      <c r="H14" s="30"/>
      <c r="I14" s="31"/>
      <c r="J14" s="8"/>
      <c r="K14" s="8"/>
      <c r="L14" s="8"/>
      <c r="M14" s="8"/>
    </row>
    <row r="15" spans="1:13" ht="15">
      <c r="A15" s="8"/>
      <c r="B15" s="26"/>
      <c r="C15" s="27"/>
      <c r="D15" s="22"/>
      <c r="E15" s="29"/>
      <c r="F15" s="28"/>
      <c r="G15" s="29"/>
      <c r="H15" s="30"/>
      <c r="I15" s="31"/>
      <c r="J15" s="8"/>
      <c r="K15" s="8"/>
      <c r="L15" s="8"/>
      <c r="M15" s="8"/>
    </row>
    <row r="16" spans="1:13" ht="15.75" thickBot="1">
      <c r="A16" s="8"/>
      <c r="B16" s="26"/>
      <c r="C16" s="31"/>
      <c r="D16" s="32" t="s">
        <v>216</v>
      </c>
      <c r="E16" s="29"/>
      <c r="F16" s="29"/>
      <c r="G16" s="29"/>
      <c r="H16" s="33"/>
      <c r="I16" s="29"/>
      <c r="J16" s="8"/>
      <c r="K16" s="8"/>
      <c r="L16" s="8"/>
      <c r="M16" s="8"/>
    </row>
    <row r="17" spans="1:13" ht="15">
      <c r="A17" s="8"/>
      <c r="B17" s="26"/>
      <c r="C17" s="34" t="s">
        <v>56</v>
      </c>
      <c r="D17" s="35"/>
      <c r="E17" s="36"/>
      <c r="F17" s="19"/>
      <c r="G17" s="20">
        <v>66031702</v>
      </c>
      <c r="H17" s="114">
        <f>TARIF!D3</f>
        <v>137.9</v>
      </c>
      <c r="I17" s="21" t="s">
        <v>46</v>
      </c>
      <c r="J17" s="115">
        <f>H17*(100-REMISE!$E$11)/100</f>
        <v>110.32</v>
      </c>
      <c r="K17" s="8"/>
      <c r="L17" s="8"/>
      <c r="M17" s="8"/>
    </row>
    <row r="18" spans="1:13" ht="15">
      <c r="A18" s="8"/>
      <c r="B18" s="26"/>
      <c r="C18" s="22" t="s">
        <v>57</v>
      </c>
      <c r="D18" s="22" t="s">
        <v>58</v>
      </c>
      <c r="E18" s="8"/>
      <c r="F18" s="8"/>
      <c r="G18" s="7"/>
      <c r="H18" s="26"/>
      <c r="I18" s="7"/>
      <c r="J18" s="8"/>
      <c r="K18" s="8"/>
      <c r="L18" s="8"/>
      <c r="M18" s="8"/>
    </row>
    <row r="19" spans="1:13" ht="15">
      <c r="A19" s="8"/>
      <c r="B19" s="26"/>
      <c r="C19" s="26"/>
      <c r="D19" s="22" t="s">
        <v>59</v>
      </c>
      <c r="E19" s="8"/>
      <c r="F19" s="8"/>
      <c r="G19" s="7"/>
      <c r="H19" s="26"/>
      <c r="I19" s="7"/>
      <c r="J19" s="8"/>
      <c r="K19" s="8"/>
      <c r="L19" s="8"/>
      <c r="M19" s="8"/>
    </row>
    <row r="20" spans="1:13" ht="15">
      <c r="A20" s="8"/>
      <c r="B20" s="26"/>
      <c r="C20" s="26"/>
      <c r="D20" s="22" t="s">
        <v>217</v>
      </c>
      <c r="E20" s="8"/>
      <c r="F20" s="8"/>
      <c r="G20" s="7"/>
      <c r="H20" s="26"/>
      <c r="I20" s="7"/>
      <c r="J20" s="8"/>
      <c r="K20" s="8"/>
      <c r="L20" s="8"/>
      <c r="M20" s="8"/>
    </row>
    <row r="21" spans="1:13" ht="15">
      <c r="A21" s="8"/>
      <c r="B21" s="8"/>
      <c r="C21" s="26"/>
      <c r="D21" s="22" t="s">
        <v>60</v>
      </c>
      <c r="E21" s="8"/>
      <c r="F21" s="8"/>
      <c r="G21" s="7"/>
      <c r="H21" s="26"/>
      <c r="I21" s="7"/>
      <c r="J21" s="8"/>
      <c r="K21" s="8"/>
      <c r="L21" s="8"/>
      <c r="M21" s="8"/>
    </row>
    <row r="22" spans="1:13" ht="15">
      <c r="A22" s="8"/>
      <c r="B22" s="8"/>
      <c r="C22" s="37"/>
      <c r="D22" s="22" t="s">
        <v>61</v>
      </c>
      <c r="E22" s="38"/>
      <c r="F22" s="39"/>
      <c r="G22" s="40"/>
      <c r="H22" s="41"/>
      <c r="I22" s="42"/>
      <c r="J22" s="8"/>
      <c r="K22" s="8"/>
      <c r="L22" s="8"/>
      <c r="M22" s="8"/>
    </row>
    <row r="23" spans="1:13" ht="15">
      <c r="A23" s="8"/>
      <c r="B23" s="8"/>
      <c r="C23" s="37"/>
      <c r="D23" s="22"/>
      <c r="E23" s="38"/>
      <c r="F23" s="39"/>
      <c r="G23" s="40"/>
      <c r="H23" s="41"/>
      <c r="I23" s="42"/>
      <c r="J23" s="8"/>
      <c r="K23" s="8"/>
      <c r="L23" s="8"/>
      <c r="M23" s="8"/>
    </row>
    <row r="24" spans="1:13" ht="15.75" thickBot="1">
      <c r="A24" s="8"/>
      <c r="B24" s="8"/>
      <c r="C24" s="37"/>
      <c r="D24" s="32" t="s">
        <v>218</v>
      </c>
      <c r="E24" s="38"/>
      <c r="F24" s="39"/>
      <c r="G24" s="40"/>
      <c r="H24" s="43"/>
      <c r="I24" s="42"/>
      <c r="J24" s="8"/>
      <c r="K24" s="8"/>
      <c r="L24" s="8"/>
      <c r="M24" s="8"/>
    </row>
    <row r="25" spans="1:13" ht="15">
      <c r="A25" s="8"/>
      <c r="B25" s="8"/>
      <c r="C25" s="34" t="s">
        <v>62</v>
      </c>
      <c r="D25" s="35"/>
      <c r="E25" s="36"/>
      <c r="F25" s="19"/>
      <c r="G25" s="20">
        <v>66031700</v>
      </c>
      <c r="H25" s="114">
        <f>TARIF!D4</f>
        <v>194.13</v>
      </c>
      <c r="I25" s="21" t="s">
        <v>46</v>
      </c>
      <c r="J25" s="115">
        <f>H25*(100-REMISE!$E$11)/100</f>
        <v>155.304</v>
      </c>
      <c r="K25" s="8"/>
      <c r="L25" s="8"/>
      <c r="M25" s="8"/>
    </row>
    <row r="26" spans="1:13" ht="15">
      <c r="A26" s="8"/>
      <c r="B26" s="8"/>
      <c r="C26" s="22" t="s">
        <v>57</v>
      </c>
      <c r="D26" s="22" t="s">
        <v>58</v>
      </c>
      <c r="E26" s="38"/>
      <c r="F26" s="38"/>
      <c r="G26" s="40"/>
      <c r="H26" s="43"/>
      <c r="I26" s="40"/>
      <c r="J26" s="8"/>
      <c r="K26" s="8"/>
      <c r="L26" s="8"/>
      <c r="M26" s="8"/>
    </row>
    <row r="27" spans="1:13" ht="15">
      <c r="A27" s="8"/>
      <c r="B27" s="8"/>
      <c r="C27" s="43"/>
      <c r="D27" s="22" t="s">
        <v>59</v>
      </c>
      <c r="E27" s="38"/>
      <c r="F27" s="38"/>
      <c r="G27" s="40"/>
      <c r="H27" s="43"/>
      <c r="I27" s="40"/>
      <c r="J27" s="8"/>
      <c r="K27" s="8"/>
      <c r="L27" s="8"/>
      <c r="M27" s="8"/>
    </row>
    <row r="28" spans="1:13" ht="15">
      <c r="A28" s="8"/>
      <c r="B28" s="8"/>
      <c r="C28" s="43"/>
      <c r="D28" s="22" t="s">
        <v>219</v>
      </c>
      <c r="E28" s="38"/>
      <c r="F28" s="38"/>
      <c r="G28" s="40"/>
      <c r="H28" s="43"/>
      <c r="I28" s="40"/>
      <c r="J28" s="8"/>
      <c r="K28" s="8"/>
      <c r="L28" s="8"/>
      <c r="M28" s="8"/>
    </row>
    <row r="29" spans="1:13" ht="15">
      <c r="A29" s="8"/>
      <c r="B29" s="8"/>
      <c r="C29" s="43"/>
      <c r="D29" s="22" t="s">
        <v>63</v>
      </c>
      <c r="E29" s="38"/>
      <c r="F29" s="38"/>
      <c r="G29" s="40"/>
      <c r="H29" s="43"/>
      <c r="I29" s="40"/>
      <c r="J29" s="8"/>
      <c r="K29" s="8"/>
      <c r="L29" s="8"/>
      <c r="M29" s="8"/>
    </row>
    <row r="30" spans="1:13" ht="15">
      <c r="A30" s="8"/>
      <c r="B30" s="8"/>
      <c r="C30" s="43"/>
      <c r="D30" s="22" t="s">
        <v>64</v>
      </c>
      <c r="E30" s="38"/>
      <c r="F30" s="38"/>
      <c r="G30" s="40"/>
      <c r="H30" s="43"/>
      <c r="I30" s="40"/>
      <c r="J30" s="8"/>
      <c r="K30" s="8"/>
      <c r="L30" s="8"/>
      <c r="M30" s="8"/>
    </row>
    <row r="31" spans="1:13" ht="15">
      <c r="A31" s="8"/>
      <c r="B31" s="8"/>
      <c r="C31" s="43"/>
      <c r="D31" s="22"/>
      <c r="E31" s="38"/>
      <c r="F31" s="38"/>
      <c r="G31" s="40"/>
      <c r="H31" s="43"/>
      <c r="I31" s="40"/>
      <c r="J31" s="8"/>
      <c r="K31" s="8"/>
      <c r="L31" s="8"/>
      <c r="M31" s="8"/>
    </row>
    <row r="32" spans="1:13" ht="15.75" thickBot="1">
      <c r="A32" s="8"/>
      <c r="B32" s="8"/>
      <c r="C32" s="43"/>
      <c r="D32" s="32" t="s">
        <v>220</v>
      </c>
      <c r="E32" s="38"/>
      <c r="F32" s="38"/>
      <c r="G32" s="40"/>
      <c r="H32" s="43"/>
      <c r="I32" s="40"/>
      <c r="J32" s="8"/>
      <c r="K32" s="8"/>
      <c r="L32" s="8"/>
      <c r="M32" s="8"/>
    </row>
    <row r="33" spans="1:13" ht="15">
      <c r="A33" s="8"/>
      <c r="B33" s="8"/>
      <c r="C33" s="34" t="s">
        <v>65</v>
      </c>
      <c r="D33" s="35"/>
      <c r="E33" s="36"/>
      <c r="F33" s="19"/>
      <c r="G33" s="20">
        <v>66031701</v>
      </c>
      <c r="H33" s="114">
        <f>TARIF!D5</f>
        <v>102.42</v>
      </c>
      <c r="I33" s="21" t="s">
        <v>46</v>
      </c>
      <c r="J33" s="115">
        <f>H33*(100-REMISE!$E$11)/100</f>
        <v>81.936</v>
      </c>
      <c r="K33" s="8"/>
      <c r="L33" s="8"/>
      <c r="M33" s="8"/>
    </row>
    <row r="34" spans="1:13" ht="15">
      <c r="A34" s="8"/>
      <c r="B34" s="8"/>
      <c r="C34" s="22" t="s">
        <v>57</v>
      </c>
      <c r="D34" s="22" t="s">
        <v>66</v>
      </c>
      <c r="E34" s="38"/>
      <c r="F34" s="38"/>
      <c r="G34" s="40"/>
      <c r="H34" s="43"/>
      <c r="I34" s="40"/>
      <c r="J34" s="8"/>
      <c r="K34" s="8"/>
      <c r="L34" s="8"/>
      <c r="M34" s="8"/>
    </row>
    <row r="35" spans="1:13" ht="15">
      <c r="A35" s="8"/>
      <c r="B35" s="8"/>
      <c r="C35" s="43"/>
      <c r="D35" s="22" t="s">
        <v>59</v>
      </c>
      <c r="E35" s="38"/>
      <c r="F35" s="38"/>
      <c r="G35" s="40"/>
      <c r="H35" s="43"/>
      <c r="I35" s="40"/>
      <c r="J35" s="8"/>
      <c r="K35" s="8"/>
      <c r="L35" s="8"/>
      <c r="M35" s="8"/>
    </row>
    <row r="36" spans="1:13" ht="15">
      <c r="A36" s="8"/>
      <c r="B36" s="8"/>
      <c r="C36" s="43"/>
      <c r="D36" s="22" t="s">
        <v>219</v>
      </c>
      <c r="E36" s="38"/>
      <c r="F36" s="38"/>
      <c r="G36" s="40"/>
      <c r="H36" s="43"/>
      <c r="I36" s="40"/>
      <c r="J36" s="8"/>
      <c r="K36" s="8"/>
      <c r="L36" s="8"/>
      <c r="M36" s="8"/>
    </row>
    <row r="37" spans="1:13" ht="15">
      <c r="A37" s="8"/>
      <c r="B37" s="8"/>
      <c r="C37" s="43"/>
      <c r="D37" s="22" t="s">
        <v>67</v>
      </c>
      <c r="E37" s="38"/>
      <c r="F37" s="38"/>
      <c r="G37" s="40"/>
      <c r="H37" s="43"/>
      <c r="I37" s="40"/>
      <c r="J37" s="8"/>
      <c r="K37" s="8"/>
      <c r="L37" s="8"/>
      <c r="M37" s="8"/>
    </row>
    <row r="38" spans="1:13" ht="15">
      <c r="A38" s="8"/>
      <c r="B38" s="8"/>
      <c r="C38" s="43"/>
      <c r="D38" s="22" t="s">
        <v>68</v>
      </c>
      <c r="E38" s="38"/>
      <c r="F38" s="38"/>
      <c r="G38" s="40"/>
      <c r="H38" s="43"/>
      <c r="I38" s="40"/>
      <c r="J38" s="8"/>
      <c r="K38" s="8"/>
      <c r="L38" s="8"/>
      <c r="M38" s="8"/>
    </row>
    <row r="39" spans="1:13" ht="15">
      <c r="A39" s="8"/>
      <c r="B39" s="8"/>
      <c r="C39" s="43"/>
      <c r="D39" s="22"/>
      <c r="E39" s="38"/>
      <c r="F39" s="38"/>
      <c r="G39" s="40"/>
      <c r="H39" s="43"/>
      <c r="I39" s="40"/>
      <c r="J39" s="8"/>
      <c r="K39" s="8"/>
      <c r="L39" s="8"/>
      <c r="M39" s="8"/>
    </row>
    <row r="40" spans="1:13" ht="15.75" thickBot="1">
      <c r="A40" s="8"/>
      <c r="B40" s="8"/>
      <c r="C40" s="43"/>
      <c r="D40" s="32" t="s">
        <v>69</v>
      </c>
      <c r="E40" s="38"/>
      <c r="F40" s="38"/>
      <c r="G40" s="40"/>
      <c r="H40" s="43"/>
      <c r="I40" s="40"/>
      <c r="J40" s="8"/>
      <c r="K40" s="8"/>
      <c r="L40" s="8"/>
      <c r="M40" s="8"/>
    </row>
    <row r="41" spans="1:13" ht="15">
      <c r="A41" s="8"/>
      <c r="B41" s="8"/>
      <c r="C41" s="34" t="s">
        <v>70</v>
      </c>
      <c r="D41" s="35"/>
      <c r="E41" s="36"/>
      <c r="F41" s="19"/>
      <c r="G41" s="20">
        <v>66031715</v>
      </c>
      <c r="H41" s="114">
        <f>TARIF!D6</f>
        <v>137.22</v>
      </c>
      <c r="I41" s="21" t="s">
        <v>46</v>
      </c>
      <c r="J41" s="115">
        <f>H41*(100-REMISE!$E$11)/100</f>
        <v>109.77600000000001</v>
      </c>
      <c r="K41" s="8"/>
      <c r="L41" s="8"/>
      <c r="M41" s="8"/>
    </row>
    <row r="42" spans="1:13" ht="15">
      <c r="A42" s="8"/>
      <c r="B42" s="8"/>
      <c r="C42" s="22" t="s">
        <v>57</v>
      </c>
      <c r="D42" s="22" t="s">
        <v>58</v>
      </c>
      <c r="E42" s="38"/>
      <c r="F42" s="38"/>
      <c r="G42" s="40"/>
      <c r="H42" s="43"/>
      <c r="I42" s="40"/>
      <c r="J42" s="8"/>
      <c r="K42" s="8"/>
      <c r="L42" s="8"/>
      <c r="M42" s="8"/>
    </row>
    <row r="43" spans="1:13" ht="15">
      <c r="A43" s="8"/>
      <c r="B43" s="8"/>
      <c r="C43" s="43"/>
      <c r="D43" s="22" t="s">
        <v>59</v>
      </c>
      <c r="E43" s="38"/>
      <c r="F43" s="38"/>
      <c r="G43" s="40"/>
      <c r="H43" s="43"/>
      <c r="I43" s="40"/>
      <c r="J43" s="8"/>
      <c r="K43" s="8"/>
      <c r="L43" s="8"/>
      <c r="M43" s="8"/>
    </row>
    <row r="44" spans="1:13" ht="15">
      <c r="A44" s="8"/>
      <c r="B44" s="8"/>
      <c r="C44" s="43"/>
      <c r="D44" s="22" t="s">
        <v>219</v>
      </c>
      <c r="E44" s="38"/>
      <c r="F44" s="38"/>
      <c r="G44" s="40"/>
      <c r="H44" s="43"/>
      <c r="I44" s="40"/>
      <c r="J44" s="8"/>
      <c r="K44" s="8"/>
      <c r="L44" s="8"/>
      <c r="M44" s="8"/>
    </row>
    <row r="45" spans="1:13" ht="15">
      <c r="A45" s="8"/>
      <c r="B45" s="8"/>
      <c r="C45" s="43"/>
      <c r="D45" s="22" t="s">
        <v>71</v>
      </c>
      <c r="E45" s="38"/>
      <c r="F45" s="38"/>
      <c r="G45" s="40"/>
      <c r="H45" s="43"/>
      <c r="I45" s="40"/>
      <c r="J45" s="8"/>
      <c r="K45" s="8"/>
      <c r="L45" s="8"/>
      <c r="M45" s="8"/>
    </row>
    <row r="46" spans="1:13" ht="15">
      <c r="A46" s="8"/>
      <c r="B46" s="8"/>
      <c r="C46" s="43"/>
      <c r="D46" s="22" t="s">
        <v>72</v>
      </c>
      <c r="E46" s="38"/>
      <c r="F46" s="38"/>
      <c r="G46" s="40"/>
      <c r="H46" s="43"/>
      <c r="I46" s="40"/>
      <c r="J46" s="8"/>
      <c r="K46" s="8"/>
      <c r="L46" s="8"/>
      <c r="M46" s="8"/>
    </row>
    <row r="47" spans="1:13" ht="15">
      <c r="A47" s="8"/>
      <c r="B47" s="8"/>
      <c r="C47" s="43"/>
      <c r="D47" s="22"/>
      <c r="E47" s="38"/>
      <c r="F47" s="38"/>
      <c r="G47" s="40"/>
      <c r="H47" s="43"/>
      <c r="I47" s="40"/>
      <c r="J47" s="8"/>
      <c r="K47" s="8"/>
      <c r="L47" s="8"/>
      <c r="M47" s="8"/>
    </row>
    <row r="48" spans="1:13" ht="15">
      <c r="A48" s="8"/>
      <c r="B48" s="8"/>
      <c r="C48" s="43"/>
      <c r="D48" s="32" t="s">
        <v>221</v>
      </c>
      <c r="E48" s="38"/>
      <c r="F48" s="38"/>
      <c r="G48" s="40"/>
      <c r="H48" s="43"/>
      <c r="I48" s="40"/>
      <c r="J48" s="8"/>
      <c r="K48" s="8"/>
      <c r="L48" s="8"/>
      <c r="M48" s="8"/>
    </row>
    <row r="49" spans="1:13" ht="15.75" thickBot="1">
      <c r="A49" s="8"/>
      <c r="B49" s="8"/>
      <c r="C49" s="43"/>
      <c r="D49" s="22"/>
      <c r="E49" s="38"/>
      <c r="F49" s="38"/>
      <c r="G49" s="40"/>
      <c r="H49" s="43"/>
      <c r="I49" s="40"/>
      <c r="J49" s="8"/>
      <c r="K49" s="8"/>
      <c r="L49" s="8"/>
      <c r="M49" s="8"/>
    </row>
    <row r="50" spans="1:13" ht="15">
      <c r="A50" s="8"/>
      <c r="B50" s="8"/>
      <c r="C50" s="34" t="s">
        <v>73</v>
      </c>
      <c r="D50" s="44"/>
      <c r="E50" s="36"/>
      <c r="F50" s="19"/>
      <c r="G50" s="20">
        <v>66016446</v>
      </c>
      <c r="H50" s="114">
        <f>TARIF!D7</f>
        <v>65.73</v>
      </c>
      <c r="I50" s="21" t="s">
        <v>74</v>
      </c>
      <c r="J50" s="115">
        <f>H50*(100-REMISE!$E$11)/100</f>
        <v>52.584</v>
      </c>
      <c r="K50" s="8"/>
      <c r="L50" s="8"/>
      <c r="M50" s="8"/>
    </row>
    <row r="51" spans="1:13" ht="15">
      <c r="A51" s="8"/>
      <c r="B51" s="8"/>
      <c r="C51" s="8"/>
      <c r="D51" s="22" t="s">
        <v>75</v>
      </c>
      <c r="E51" s="8"/>
      <c r="F51" s="8"/>
      <c r="G51" s="7"/>
      <c r="H51" s="26"/>
      <c r="I51" s="7"/>
      <c r="J51" s="8"/>
      <c r="K51" s="8"/>
      <c r="L51" s="8"/>
      <c r="M51" s="8"/>
    </row>
    <row r="52" spans="1:13" ht="15">
      <c r="A52" s="8"/>
      <c r="B52" s="8"/>
      <c r="C52" s="8"/>
      <c r="D52" s="22" t="s">
        <v>76</v>
      </c>
      <c r="E52" s="8"/>
      <c r="F52" s="8"/>
      <c r="G52" s="7"/>
      <c r="H52" s="26"/>
      <c r="I52" s="7"/>
      <c r="J52" s="8"/>
      <c r="K52" s="8"/>
      <c r="L52" s="8"/>
      <c r="M52" s="8"/>
    </row>
    <row r="53" spans="1:13" ht="15">
      <c r="A53" s="8"/>
      <c r="B53" s="8"/>
      <c r="C53" s="8"/>
      <c r="D53" s="22" t="s">
        <v>77</v>
      </c>
      <c r="E53" s="8"/>
      <c r="F53" s="8"/>
      <c r="G53" s="7"/>
      <c r="H53" s="26"/>
      <c r="I53" s="7"/>
      <c r="J53" s="8"/>
      <c r="K53" s="8"/>
      <c r="L53" s="8"/>
      <c r="M53" s="8"/>
    </row>
    <row r="54" spans="1:13" ht="15">
      <c r="A54" s="8"/>
      <c r="B54" s="8"/>
      <c r="C54" s="8"/>
      <c r="D54" s="22" t="s">
        <v>78</v>
      </c>
      <c r="E54" s="8"/>
      <c r="F54" s="8"/>
      <c r="G54" s="7"/>
      <c r="H54" s="26"/>
      <c r="I54" s="7"/>
      <c r="J54" s="8"/>
      <c r="K54" s="8"/>
      <c r="L54" s="8"/>
      <c r="M54" s="8"/>
    </row>
    <row r="55" spans="1:13" ht="15">
      <c r="A55" s="8"/>
      <c r="B55" s="8"/>
      <c r="C55" s="8"/>
      <c r="D55" s="22"/>
      <c r="E55" s="8"/>
      <c r="F55" s="8"/>
      <c r="G55" s="7"/>
      <c r="H55" s="26"/>
      <c r="I55" s="7"/>
      <c r="J55" s="8"/>
      <c r="K55" s="8"/>
      <c r="L55" s="8"/>
      <c r="M55" s="8"/>
    </row>
    <row r="56" spans="1:13" ht="15">
      <c r="A56" s="8"/>
      <c r="B56" s="8"/>
      <c r="C56" s="8"/>
      <c r="D56" s="32" t="s">
        <v>79</v>
      </c>
      <c r="E56" s="8"/>
      <c r="F56" s="8"/>
      <c r="G56" s="7"/>
      <c r="H56" s="26"/>
      <c r="I56" s="7"/>
      <c r="J56" s="8"/>
      <c r="K56" s="8"/>
      <c r="L56" s="8"/>
      <c r="M56" s="8"/>
    </row>
    <row r="57" spans="1:13" ht="15.75" thickBot="1">
      <c r="A57" s="8"/>
      <c r="B57" s="8"/>
      <c r="C57" s="8"/>
      <c r="D57" s="8"/>
      <c r="E57" s="8"/>
      <c r="F57" s="8"/>
      <c r="G57" s="7"/>
      <c r="H57" s="26"/>
      <c r="I57" s="7"/>
      <c r="J57" s="8"/>
      <c r="K57" s="8"/>
      <c r="L57" s="8"/>
      <c r="M57" s="8"/>
    </row>
    <row r="58" spans="1:13" ht="15">
      <c r="A58" s="8"/>
      <c r="B58" s="8"/>
      <c r="C58" s="45" t="s">
        <v>222</v>
      </c>
      <c r="D58" s="44"/>
      <c r="E58" s="36"/>
      <c r="F58" s="19"/>
      <c r="G58" s="20">
        <v>66031716</v>
      </c>
      <c r="H58" s="114">
        <f>TARIF!D8</f>
        <v>61.34</v>
      </c>
      <c r="I58" s="21" t="s">
        <v>74</v>
      </c>
      <c r="J58" s="115">
        <f>H58*(100-REMISE!$E$11)/100</f>
        <v>49.07200000000001</v>
      </c>
      <c r="K58" s="8"/>
      <c r="L58" s="8"/>
      <c r="M58" s="8"/>
    </row>
    <row r="59" spans="1:13" ht="15">
      <c r="A59" s="8"/>
      <c r="B59" s="8"/>
      <c r="C59" s="8"/>
      <c r="D59" s="22" t="s">
        <v>77</v>
      </c>
      <c r="E59" s="8"/>
      <c r="F59" s="8"/>
      <c r="G59" s="7"/>
      <c r="H59" s="26"/>
      <c r="I59" s="7"/>
      <c r="J59" s="8"/>
      <c r="K59" s="8"/>
      <c r="L59" s="8"/>
      <c r="M59" s="8"/>
    </row>
    <row r="60" spans="1:13" ht="15">
      <c r="A60" s="8"/>
      <c r="B60" s="8"/>
      <c r="C60" s="8"/>
      <c r="D60" s="22" t="s">
        <v>80</v>
      </c>
      <c r="E60" s="8"/>
      <c r="F60" s="8"/>
      <c r="G60" s="7"/>
      <c r="H60" s="26"/>
      <c r="I60" s="7"/>
      <c r="J60" s="8"/>
      <c r="K60" s="8"/>
      <c r="L60" s="8"/>
      <c r="M60" s="8"/>
    </row>
    <row r="61" spans="1:13" ht="15">
      <c r="A61" s="8"/>
      <c r="B61" s="8"/>
      <c r="C61" s="8"/>
      <c r="D61" s="8"/>
      <c r="E61" s="8"/>
      <c r="F61" s="8"/>
      <c r="G61" s="7"/>
      <c r="H61" s="26"/>
      <c r="I61" s="7"/>
      <c r="J61" s="8"/>
      <c r="K61" s="8"/>
      <c r="L61" s="8"/>
      <c r="M61" s="8"/>
    </row>
    <row r="62" spans="1:13" ht="15.75" thickBot="1">
      <c r="A62" s="8"/>
      <c r="B62" s="8"/>
      <c r="C62" s="8"/>
      <c r="D62" s="17" t="s">
        <v>81</v>
      </c>
      <c r="E62" s="8"/>
      <c r="F62" s="8"/>
      <c r="G62" s="7"/>
      <c r="H62" s="26"/>
      <c r="I62" s="7"/>
      <c r="J62" s="8"/>
      <c r="K62" s="8"/>
      <c r="L62" s="8"/>
      <c r="M62" s="8"/>
    </row>
    <row r="63" spans="1:13" ht="15">
      <c r="A63" s="8"/>
      <c r="B63" s="8"/>
      <c r="C63" s="34" t="s">
        <v>82</v>
      </c>
      <c r="D63" s="44"/>
      <c r="E63" s="36"/>
      <c r="F63" s="19"/>
      <c r="G63" s="20">
        <v>66031622</v>
      </c>
      <c r="H63" s="114">
        <f>TARIF!D9</f>
        <v>11.83</v>
      </c>
      <c r="I63" s="21" t="s">
        <v>74</v>
      </c>
      <c r="J63" s="115">
        <f>H63*(100-REMISE!$E$11)/100</f>
        <v>9.464</v>
      </c>
      <c r="K63" s="8"/>
      <c r="L63" s="8"/>
      <c r="M63" s="8"/>
    </row>
    <row r="64" spans="1:13" ht="15">
      <c r="A64" s="8"/>
      <c r="B64" s="8"/>
      <c r="C64" s="46"/>
      <c r="D64" s="22" t="s">
        <v>83</v>
      </c>
      <c r="E64" s="47"/>
      <c r="F64" s="39"/>
      <c r="G64" s="48"/>
      <c r="H64" s="49"/>
      <c r="I64" s="50"/>
      <c r="J64" s="8"/>
      <c r="K64" s="8"/>
      <c r="L64" s="8"/>
      <c r="M64" s="8"/>
    </row>
    <row r="65" spans="1:13" ht="15">
      <c r="A65" s="8"/>
      <c r="B65" s="8"/>
      <c r="C65" s="46"/>
      <c r="D65" s="22" t="s">
        <v>84</v>
      </c>
      <c r="E65" s="47"/>
      <c r="F65" s="39"/>
      <c r="G65" s="48"/>
      <c r="H65" s="49"/>
      <c r="I65" s="50"/>
      <c r="J65" s="8"/>
      <c r="K65" s="8"/>
      <c r="L65" s="8"/>
      <c r="M65" s="8"/>
    </row>
    <row r="66" spans="1:13" ht="15">
      <c r="A66" s="8"/>
      <c r="B66" s="8"/>
      <c r="C66" s="22" t="s">
        <v>85</v>
      </c>
      <c r="D66" s="22" t="s">
        <v>86</v>
      </c>
      <c r="E66" s="38"/>
      <c r="F66" s="38"/>
      <c r="G66" s="40"/>
      <c r="H66" s="43"/>
      <c r="I66" s="40"/>
      <c r="J66" s="8"/>
      <c r="K66" s="8"/>
      <c r="L66" s="8"/>
      <c r="M66" s="8"/>
    </row>
    <row r="67" spans="1:13" ht="15">
      <c r="A67" s="8"/>
      <c r="B67" s="8"/>
      <c r="C67" s="43"/>
      <c r="D67" s="22" t="s">
        <v>87</v>
      </c>
      <c r="E67" s="38"/>
      <c r="F67" s="38"/>
      <c r="G67" s="40"/>
      <c r="H67" s="43"/>
      <c r="I67" s="40"/>
      <c r="J67" s="8"/>
      <c r="K67" s="8"/>
      <c r="L67" s="8"/>
      <c r="M67" s="8"/>
    </row>
    <row r="68" spans="1:13" ht="15">
      <c r="A68" s="8"/>
      <c r="B68" s="8"/>
      <c r="C68" s="43"/>
      <c r="D68" s="22" t="s">
        <v>88</v>
      </c>
      <c r="E68" s="38"/>
      <c r="F68" s="38"/>
      <c r="G68" s="40"/>
      <c r="H68" s="43"/>
      <c r="I68" s="40"/>
      <c r="J68" s="8"/>
      <c r="K68" s="8"/>
      <c r="L68" s="8"/>
      <c r="M68" s="8"/>
    </row>
    <row r="69" spans="1:13" ht="15">
      <c r="A69" s="8"/>
      <c r="B69" s="8"/>
      <c r="C69" s="43"/>
      <c r="D69" s="22" t="s">
        <v>223</v>
      </c>
      <c r="E69" s="38"/>
      <c r="F69" s="38"/>
      <c r="G69" s="40"/>
      <c r="H69" s="43"/>
      <c r="I69" s="40"/>
      <c r="J69" s="8"/>
      <c r="K69" s="8"/>
      <c r="L69" s="8"/>
      <c r="M69" s="8"/>
    </row>
    <row r="70" spans="1:13" ht="15">
      <c r="A70" s="8"/>
      <c r="B70" s="8"/>
      <c r="C70" s="43"/>
      <c r="D70" s="22"/>
      <c r="E70" s="38"/>
      <c r="F70" s="38"/>
      <c r="G70" s="40"/>
      <c r="H70" s="43"/>
      <c r="I70" s="40"/>
      <c r="J70" s="8"/>
      <c r="K70" s="8"/>
      <c r="L70" s="8"/>
      <c r="M70" s="8"/>
    </row>
    <row r="71" spans="1:13" ht="15.75" thickBot="1">
      <c r="A71" s="8"/>
      <c r="B71" s="8"/>
      <c r="C71" s="43"/>
      <c r="D71" s="17" t="s">
        <v>89</v>
      </c>
      <c r="E71" s="38"/>
      <c r="F71" s="38"/>
      <c r="G71" s="40"/>
      <c r="H71" s="43"/>
      <c r="I71" s="40"/>
      <c r="J71" s="8"/>
      <c r="K71" s="8"/>
      <c r="L71" s="8"/>
      <c r="M71" s="8"/>
    </row>
    <row r="72" spans="1:13" ht="15">
      <c r="A72" s="8"/>
      <c r="B72" s="8"/>
      <c r="C72" s="34" t="s">
        <v>90</v>
      </c>
      <c r="D72" s="44"/>
      <c r="E72" s="36"/>
      <c r="F72" s="19"/>
      <c r="G72" s="20">
        <v>66031623</v>
      </c>
      <c r="H72" s="114">
        <f>TARIF!D10</f>
        <v>16.61</v>
      </c>
      <c r="I72" s="21" t="s">
        <v>74</v>
      </c>
      <c r="J72" s="115">
        <f>H72*(100-REMISE!$E$11)/100</f>
        <v>13.288</v>
      </c>
      <c r="K72" s="8"/>
      <c r="L72" s="8"/>
      <c r="M72" s="8"/>
    </row>
    <row r="73" spans="1:13" ht="15">
      <c r="A73" s="8"/>
      <c r="B73" s="8"/>
      <c r="C73" s="46"/>
      <c r="D73" s="22" t="s">
        <v>91</v>
      </c>
      <c r="E73" s="47"/>
      <c r="F73" s="39"/>
      <c r="G73" s="48"/>
      <c r="H73" s="49"/>
      <c r="I73" s="50"/>
      <c r="J73" s="8"/>
      <c r="K73" s="8"/>
      <c r="L73" s="8"/>
      <c r="M73" s="8"/>
    </row>
    <row r="74" spans="1:13" ht="15">
      <c r="A74" s="8"/>
      <c r="B74" s="8"/>
      <c r="C74" s="46"/>
      <c r="D74" s="22" t="s">
        <v>92</v>
      </c>
      <c r="E74" s="47"/>
      <c r="F74" s="39"/>
      <c r="G74" s="48"/>
      <c r="H74" s="49"/>
      <c r="I74" s="50"/>
      <c r="J74" s="8"/>
      <c r="K74" s="8"/>
      <c r="L74" s="8"/>
      <c r="M74" s="8"/>
    </row>
    <row r="75" spans="1:13" ht="15">
      <c r="A75" s="8"/>
      <c r="B75" s="8"/>
      <c r="C75" s="22" t="s">
        <v>85</v>
      </c>
      <c r="D75" s="22" t="s">
        <v>86</v>
      </c>
      <c r="E75" s="38"/>
      <c r="F75" s="38"/>
      <c r="G75" s="40"/>
      <c r="H75" s="43"/>
      <c r="I75" s="40"/>
      <c r="J75" s="8"/>
      <c r="K75" s="8"/>
      <c r="L75" s="8"/>
      <c r="M75" s="8"/>
    </row>
    <row r="76" spans="1:13" ht="15">
      <c r="A76" s="8"/>
      <c r="B76" s="8"/>
      <c r="C76" s="43"/>
      <c r="D76" s="22" t="s">
        <v>87</v>
      </c>
      <c r="E76" s="38"/>
      <c r="F76" s="38"/>
      <c r="G76" s="40"/>
      <c r="H76" s="43"/>
      <c r="I76" s="40"/>
      <c r="J76" s="8"/>
      <c r="K76" s="8"/>
      <c r="L76" s="8"/>
      <c r="M76" s="8"/>
    </row>
    <row r="77" spans="1:13" ht="15">
      <c r="A77" s="8"/>
      <c r="B77" s="8"/>
      <c r="C77" s="43"/>
      <c r="D77" s="22" t="s">
        <v>88</v>
      </c>
      <c r="E77" s="38"/>
      <c r="F77" s="38"/>
      <c r="G77" s="40"/>
      <c r="H77" s="43"/>
      <c r="I77" s="40"/>
      <c r="J77" s="8"/>
      <c r="K77" s="8"/>
      <c r="L77" s="8"/>
      <c r="M77" s="8"/>
    </row>
    <row r="78" spans="1:13" ht="15">
      <c r="A78" s="8"/>
      <c r="B78" s="8"/>
      <c r="C78" s="43"/>
      <c r="D78" s="22" t="s">
        <v>223</v>
      </c>
      <c r="E78" s="38"/>
      <c r="F78" s="38"/>
      <c r="G78" s="40"/>
      <c r="H78" s="43"/>
      <c r="I78" s="40"/>
      <c r="J78" s="8"/>
      <c r="K78" s="8"/>
      <c r="L78" s="8"/>
      <c r="M78" s="8"/>
    </row>
    <row r="79" spans="1:13" ht="15">
      <c r="A79" s="8"/>
      <c r="B79" s="8"/>
      <c r="C79" s="43"/>
      <c r="D79" s="22"/>
      <c r="E79" s="38"/>
      <c r="F79" s="38"/>
      <c r="G79" s="40"/>
      <c r="H79" s="43"/>
      <c r="I79" s="40"/>
      <c r="J79" s="8"/>
      <c r="K79" s="8"/>
      <c r="L79" s="8"/>
      <c r="M79" s="8"/>
    </row>
    <row r="80" spans="1:13" ht="15.75" thickBot="1">
      <c r="A80" s="8"/>
      <c r="B80" s="8"/>
      <c r="C80" s="43"/>
      <c r="D80" s="17" t="s">
        <v>93</v>
      </c>
      <c r="E80" s="38"/>
      <c r="F80" s="38"/>
      <c r="G80" s="40"/>
      <c r="H80" s="43"/>
      <c r="I80" s="40"/>
      <c r="J80" s="8"/>
      <c r="K80" s="8"/>
      <c r="L80" s="8"/>
      <c r="M80" s="8"/>
    </row>
    <row r="81" spans="1:13" ht="15">
      <c r="A81" s="8"/>
      <c r="B81" s="8"/>
      <c r="C81" s="34" t="s">
        <v>94</v>
      </c>
      <c r="D81" s="44"/>
      <c r="E81" s="36"/>
      <c r="F81" s="19"/>
      <c r="G81" s="20">
        <v>66031620</v>
      </c>
      <c r="H81" s="114">
        <f>TARIF!D11</f>
        <v>23.93</v>
      </c>
      <c r="I81" s="21" t="s">
        <v>74</v>
      </c>
      <c r="J81" s="115">
        <f>H81*(100-REMISE!$E$11)/100</f>
        <v>19.144000000000002</v>
      </c>
      <c r="K81" s="8"/>
      <c r="L81" s="8"/>
      <c r="M81" s="8"/>
    </row>
    <row r="82" spans="1:13" ht="15">
      <c r="A82" s="8"/>
      <c r="B82" s="8"/>
      <c r="C82" s="46"/>
      <c r="D82" s="22" t="s">
        <v>83</v>
      </c>
      <c r="E82" s="47"/>
      <c r="F82" s="39"/>
      <c r="G82" s="48"/>
      <c r="H82" s="49"/>
      <c r="I82" s="50"/>
      <c r="J82" s="8"/>
      <c r="K82" s="8"/>
      <c r="L82" s="8"/>
      <c r="M82" s="8"/>
    </row>
    <row r="83" spans="1:13" ht="15">
      <c r="A83" s="8"/>
      <c r="B83" s="8"/>
      <c r="C83" s="46"/>
      <c r="D83" s="22" t="s">
        <v>95</v>
      </c>
      <c r="E83" s="47"/>
      <c r="F83" s="39"/>
      <c r="G83" s="48"/>
      <c r="H83" s="49"/>
      <c r="I83" s="50"/>
      <c r="J83" s="8"/>
      <c r="K83" s="8"/>
      <c r="L83" s="8"/>
      <c r="M83" s="8"/>
    </row>
    <row r="84" spans="1:13" ht="15">
      <c r="A84" s="8"/>
      <c r="B84" s="8"/>
      <c r="C84" s="22" t="s">
        <v>85</v>
      </c>
      <c r="D84" s="22" t="s">
        <v>96</v>
      </c>
      <c r="E84" s="8"/>
      <c r="F84" s="8"/>
      <c r="G84" s="7"/>
      <c r="H84" s="26"/>
      <c r="I84" s="7"/>
      <c r="J84" s="8"/>
      <c r="K84" s="8"/>
      <c r="L84" s="8"/>
      <c r="M84" s="8"/>
    </row>
    <row r="85" spans="1:13" ht="15">
      <c r="A85" s="8"/>
      <c r="B85" s="8"/>
      <c r="C85" s="8"/>
      <c r="D85" s="22" t="s">
        <v>88</v>
      </c>
      <c r="E85" s="8"/>
      <c r="F85" s="8"/>
      <c r="G85" s="7"/>
      <c r="H85" s="26"/>
      <c r="I85" s="7"/>
      <c r="J85" s="8"/>
      <c r="K85" s="8"/>
      <c r="L85" s="8"/>
      <c r="M85" s="8"/>
    </row>
    <row r="86" spans="1:13" ht="15">
      <c r="A86" s="8"/>
      <c r="B86" s="8"/>
      <c r="C86" s="8"/>
      <c r="D86" s="22" t="s">
        <v>224</v>
      </c>
      <c r="E86" s="8"/>
      <c r="F86" s="8"/>
      <c r="G86" s="7"/>
      <c r="H86" s="26"/>
      <c r="I86" s="7"/>
      <c r="J86" s="8"/>
      <c r="K86" s="8"/>
      <c r="L86" s="8"/>
      <c r="M86" s="8"/>
    </row>
    <row r="87" spans="1:13" ht="15">
      <c r="A87" s="8"/>
      <c r="B87" s="8"/>
      <c r="C87" s="8"/>
      <c r="D87" s="8"/>
      <c r="E87" s="8"/>
      <c r="F87" s="8"/>
      <c r="G87" s="7"/>
      <c r="H87" s="26"/>
      <c r="I87" s="7"/>
      <c r="J87" s="8"/>
      <c r="K87" s="8"/>
      <c r="L87" s="8"/>
      <c r="M87" s="8"/>
    </row>
    <row r="88" spans="1:13" ht="15.75" thickBot="1">
      <c r="A88" s="8"/>
      <c r="B88" s="8"/>
      <c r="C88" s="8"/>
      <c r="D88" s="17" t="s">
        <v>97</v>
      </c>
      <c r="E88" s="8"/>
      <c r="F88" s="8"/>
      <c r="G88" s="7"/>
      <c r="H88" s="26"/>
      <c r="I88" s="7"/>
      <c r="J88" s="8"/>
      <c r="K88" s="8"/>
      <c r="L88" s="8"/>
      <c r="M88" s="8"/>
    </row>
    <row r="89" spans="1:13" ht="15">
      <c r="A89" s="8"/>
      <c r="B89" s="8"/>
      <c r="C89" s="34" t="s">
        <v>98</v>
      </c>
      <c r="D89" s="44"/>
      <c r="E89" s="36"/>
      <c r="F89" s="19"/>
      <c r="G89" s="20">
        <v>66031621</v>
      </c>
      <c r="H89" s="114">
        <f>TARIF!D12</f>
        <v>28.93</v>
      </c>
      <c r="I89" s="21" t="s">
        <v>74</v>
      </c>
      <c r="J89" s="115">
        <f>H89*(100-REMISE!$E$11)/100</f>
        <v>23.144000000000002</v>
      </c>
      <c r="K89" s="8"/>
      <c r="L89" s="8"/>
      <c r="M89" s="8"/>
    </row>
    <row r="90" spans="1:13" ht="15">
      <c r="A90" s="8"/>
      <c r="B90" s="8"/>
      <c r="C90" s="46"/>
      <c r="D90" s="22" t="s">
        <v>91</v>
      </c>
      <c r="E90" s="47"/>
      <c r="F90" s="39"/>
      <c r="G90" s="48"/>
      <c r="H90" s="49"/>
      <c r="I90" s="50"/>
      <c r="J90" s="8"/>
      <c r="K90" s="8"/>
      <c r="L90" s="8"/>
      <c r="M90" s="8"/>
    </row>
    <row r="91" spans="1:13" ht="15">
      <c r="A91" s="8"/>
      <c r="B91" s="8"/>
      <c r="C91" s="46"/>
      <c r="D91" s="22" t="s">
        <v>95</v>
      </c>
      <c r="E91" s="47"/>
      <c r="F91" s="39"/>
      <c r="G91" s="48"/>
      <c r="H91" s="49"/>
      <c r="I91" s="50"/>
      <c r="J91" s="8"/>
      <c r="K91" s="8"/>
      <c r="L91" s="8"/>
      <c r="M91" s="8"/>
    </row>
    <row r="92" spans="1:13" ht="15">
      <c r="A92" s="8"/>
      <c r="B92" s="8"/>
      <c r="C92" s="22" t="s">
        <v>85</v>
      </c>
      <c r="D92" s="22" t="s">
        <v>99</v>
      </c>
      <c r="E92" s="8"/>
      <c r="F92" s="8"/>
      <c r="G92" s="7"/>
      <c r="H92" s="26"/>
      <c r="I92" s="7"/>
      <c r="J92" s="8"/>
      <c r="K92" s="8"/>
      <c r="L92" s="8"/>
      <c r="M92" s="8"/>
    </row>
    <row r="93" spans="1:13" ht="15">
      <c r="A93" s="8"/>
      <c r="B93" s="8"/>
      <c r="C93" s="8"/>
      <c r="D93" s="22" t="s">
        <v>88</v>
      </c>
      <c r="E93" s="8"/>
      <c r="F93" s="8"/>
      <c r="G93" s="7"/>
      <c r="H93" s="26"/>
      <c r="I93" s="7"/>
      <c r="J93" s="8"/>
      <c r="K93" s="8"/>
      <c r="L93" s="8"/>
      <c r="M93" s="8"/>
    </row>
    <row r="94" spans="1:13" ht="15">
      <c r="A94" s="8"/>
      <c r="B94" s="8"/>
      <c r="C94" s="8"/>
      <c r="D94" s="22" t="s">
        <v>225</v>
      </c>
      <c r="E94" s="8"/>
      <c r="F94" s="8"/>
      <c r="G94" s="7"/>
      <c r="H94" s="26"/>
      <c r="I94" s="7"/>
      <c r="J94" s="8"/>
      <c r="K94" s="8"/>
      <c r="L94" s="8"/>
      <c r="M94" s="8"/>
    </row>
    <row r="95" spans="1:13" ht="15">
      <c r="A95" s="8"/>
      <c r="B95" s="8"/>
      <c r="C95" s="8"/>
      <c r="D95" s="8"/>
      <c r="E95" s="8"/>
      <c r="F95" s="8"/>
      <c r="G95" s="7"/>
      <c r="H95" s="26"/>
      <c r="I95" s="7"/>
      <c r="J95" s="8"/>
      <c r="K95" s="8"/>
      <c r="L95" s="8"/>
      <c r="M95" s="8"/>
    </row>
    <row r="96" spans="1:13" ht="15">
      <c r="A96" s="8"/>
      <c r="B96" s="8"/>
      <c r="C96" s="8"/>
      <c r="D96" s="17" t="s">
        <v>100</v>
      </c>
      <c r="E96" s="8"/>
      <c r="F96" s="8"/>
      <c r="G96" s="7"/>
      <c r="H96" s="26"/>
      <c r="I96" s="7"/>
      <c r="J96" s="8"/>
      <c r="K96" s="8"/>
      <c r="L96" s="8"/>
      <c r="M96" s="8"/>
    </row>
    <row r="97" spans="1:13" ht="15.75" thickBot="1">
      <c r="A97" s="8"/>
      <c r="B97" s="8"/>
      <c r="C97" s="8"/>
      <c r="D97" s="8"/>
      <c r="E97" s="8"/>
      <c r="F97" s="8"/>
      <c r="G97" s="7"/>
      <c r="H97" s="26"/>
      <c r="I97" s="7"/>
      <c r="J97" s="8"/>
      <c r="K97" s="8"/>
      <c r="L97" s="8"/>
      <c r="M97" s="8"/>
    </row>
    <row r="98" spans="1:13" ht="15">
      <c r="A98" s="8"/>
      <c r="B98" s="8"/>
      <c r="C98" s="34" t="s">
        <v>101</v>
      </c>
      <c r="D98" s="44"/>
      <c r="E98" s="36"/>
      <c r="F98" s="19"/>
      <c r="G98" s="20">
        <v>66031628</v>
      </c>
      <c r="H98" s="114">
        <f>TARIF!D13</f>
        <v>6.63</v>
      </c>
      <c r="I98" s="21" t="s">
        <v>74</v>
      </c>
      <c r="J98" s="115">
        <f>H98*(100-REMISE!$E$11)/100</f>
        <v>5.303999999999999</v>
      </c>
      <c r="K98" s="8"/>
      <c r="L98" s="8"/>
      <c r="M98" s="8"/>
    </row>
    <row r="99" spans="1:13" ht="15">
      <c r="A99" s="8"/>
      <c r="B99" s="8"/>
      <c r="C99" s="8"/>
      <c r="D99" s="8"/>
      <c r="E99" s="8"/>
      <c r="F99" s="8"/>
      <c r="G99" s="7"/>
      <c r="H99" s="26"/>
      <c r="I99" s="7"/>
      <c r="J99" s="8"/>
      <c r="K99" s="8"/>
      <c r="L99" s="8"/>
      <c r="M99" s="8"/>
    </row>
    <row r="100" spans="1:13" ht="15">
      <c r="A100" s="8"/>
      <c r="B100" s="8"/>
      <c r="C100" s="8"/>
      <c r="D100" s="8"/>
      <c r="E100" s="8"/>
      <c r="F100" s="8"/>
      <c r="G100" s="7"/>
      <c r="H100" s="26"/>
      <c r="I100" s="7"/>
      <c r="J100" s="8"/>
      <c r="K100" s="8"/>
      <c r="L100" s="8"/>
      <c r="M100" s="8"/>
    </row>
    <row r="101" spans="1:13" ht="15">
      <c r="A101" s="8"/>
      <c r="B101" s="8"/>
      <c r="C101" s="8"/>
      <c r="D101" s="17" t="s">
        <v>236</v>
      </c>
      <c r="E101" s="8"/>
      <c r="F101" s="8"/>
      <c r="G101" s="7"/>
      <c r="H101" s="26"/>
      <c r="I101" s="7"/>
      <c r="J101" s="8"/>
      <c r="K101" s="8"/>
      <c r="L101" s="8"/>
      <c r="M101" s="8"/>
    </row>
    <row r="102" spans="1:13" ht="15.75" thickBot="1">
      <c r="A102" s="8"/>
      <c r="B102" s="8"/>
      <c r="C102" s="8"/>
      <c r="D102" s="8"/>
      <c r="E102" s="8"/>
      <c r="F102" s="8"/>
      <c r="G102" s="7"/>
      <c r="H102" s="26"/>
      <c r="I102" s="7"/>
      <c r="J102" s="8"/>
      <c r="K102" s="8"/>
      <c r="L102" s="8"/>
      <c r="M102" s="8"/>
    </row>
    <row r="103" spans="1:13" ht="15">
      <c r="A103" s="8"/>
      <c r="B103" s="8"/>
      <c r="C103" s="34" t="s">
        <v>102</v>
      </c>
      <c r="D103" s="44"/>
      <c r="E103" s="36"/>
      <c r="F103" s="19"/>
      <c r="G103" s="20">
        <v>66031629</v>
      </c>
      <c r="H103" s="114">
        <f>TARIF!D14</f>
        <v>9.4</v>
      </c>
      <c r="I103" s="21" t="s">
        <v>74</v>
      </c>
      <c r="J103" s="115">
        <f>H103*(100-REMISE!$E$11)/100</f>
        <v>7.52</v>
      </c>
      <c r="K103" s="8"/>
      <c r="L103" s="8"/>
      <c r="M103" s="8"/>
    </row>
    <row r="104" spans="1:13" ht="15">
      <c r="A104" s="8"/>
      <c r="B104" s="8"/>
      <c r="C104" s="8"/>
      <c r="D104" s="8"/>
      <c r="E104" s="8"/>
      <c r="F104" s="8"/>
      <c r="G104" s="7"/>
      <c r="H104" s="26"/>
      <c r="I104" s="7"/>
      <c r="J104" s="8"/>
      <c r="K104" s="8"/>
      <c r="L104" s="8"/>
      <c r="M104" s="8"/>
    </row>
    <row r="105" spans="1:13" ht="15">
      <c r="A105" s="8"/>
      <c r="B105" s="8"/>
      <c r="C105" s="8"/>
      <c r="D105" s="8"/>
      <c r="E105" s="8"/>
      <c r="F105" s="8"/>
      <c r="G105" s="7"/>
      <c r="H105" s="26"/>
      <c r="I105" s="7"/>
      <c r="J105" s="8"/>
      <c r="K105" s="8"/>
      <c r="L105" s="8"/>
      <c r="M105" s="8"/>
    </row>
    <row r="106" spans="1:13" ht="15">
      <c r="A106" s="8"/>
      <c r="B106" s="8"/>
      <c r="C106" s="8"/>
      <c r="D106" s="17" t="s">
        <v>226</v>
      </c>
      <c r="E106" s="8"/>
      <c r="F106" s="8"/>
      <c r="G106" s="7"/>
      <c r="H106" s="26"/>
      <c r="I106" s="7"/>
      <c r="J106" s="8"/>
      <c r="K106" s="8"/>
      <c r="L106" s="8"/>
      <c r="M106" s="8"/>
    </row>
    <row r="107" spans="1:13" ht="15.75" thickBot="1">
      <c r="A107" s="8"/>
      <c r="B107" s="8"/>
      <c r="C107" s="8"/>
      <c r="D107" s="8"/>
      <c r="E107" s="8"/>
      <c r="F107" s="8"/>
      <c r="G107" s="7"/>
      <c r="H107" s="26"/>
      <c r="I107" s="7"/>
      <c r="J107" s="8"/>
      <c r="K107" s="8"/>
      <c r="L107" s="8"/>
      <c r="M107" s="8"/>
    </row>
    <row r="108" spans="1:13" ht="15">
      <c r="A108" s="8"/>
      <c r="B108" s="8"/>
      <c r="C108" s="34" t="s">
        <v>103</v>
      </c>
      <c r="D108" s="44"/>
      <c r="E108" s="36"/>
      <c r="F108" s="19"/>
      <c r="G108" s="20">
        <v>66016450</v>
      </c>
      <c r="H108" s="114">
        <f>TARIF!D15</f>
        <v>9.33</v>
      </c>
      <c r="I108" s="21" t="s">
        <v>74</v>
      </c>
      <c r="J108" s="115">
        <f>H108*(100-REMISE!$E$11)/100</f>
        <v>7.4639999999999995</v>
      </c>
      <c r="K108" s="8"/>
      <c r="L108" s="8"/>
      <c r="M108" s="8"/>
    </row>
    <row r="109" spans="1:13" ht="15">
      <c r="A109" s="8"/>
      <c r="B109" s="8"/>
      <c r="C109" s="8"/>
      <c r="D109" s="8"/>
      <c r="E109" s="8"/>
      <c r="F109" s="8"/>
      <c r="G109" s="7"/>
      <c r="H109" s="26"/>
      <c r="I109" s="7"/>
      <c r="J109" s="8"/>
      <c r="K109" s="8"/>
      <c r="L109" s="8"/>
      <c r="M109" s="8"/>
    </row>
    <row r="110" spans="1:13" ht="15">
      <c r="A110" s="8"/>
      <c r="B110" s="8"/>
      <c r="C110" s="8"/>
      <c r="D110" s="8"/>
      <c r="E110" s="8"/>
      <c r="F110" s="8"/>
      <c r="G110" s="7"/>
      <c r="H110" s="26"/>
      <c r="I110" s="7"/>
      <c r="J110" s="8"/>
      <c r="K110" s="8"/>
      <c r="L110" s="8"/>
      <c r="M110" s="8"/>
    </row>
    <row r="111" spans="1:13" ht="15">
      <c r="A111" s="8"/>
      <c r="B111" s="8"/>
      <c r="C111" s="8"/>
      <c r="D111" s="17" t="s">
        <v>104</v>
      </c>
      <c r="E111" s="8"/>
      <c r="F111" s="8"/>
      <c r="G111" s="8"/>
      <c r="H111" s="8"/>
      <c r="I111" s="8"/>
      <c r="J111" s="8"/>
      <c r="K111" s="8"/>
      <c r="L111" s="8"/>
      <c r="M111" s="8"/>
    </row>
    <row r="112" spans="1:13" ht="15.75" thickBot="1">
      <c r="A112" s="8"/>
      <c r="B112" s="8"/>
      <c r="C112" s="8"/>
      <c r="D112" s="17" t="s">
        <v>105</v>
      </c>
      <c r="E112" s="8"/>
      <c r="F112" s="8"/>
      <c r="G112" s="8"/>
      <c r="H112" s="8"/>
      <c r="I112" s="8"/>
      <c r="J112" s="8"/>
      <c r="K112" s="8"/>
      <c r="L112" s="8"/>
      <c r="M112" s="8"/>
    </row>
    <row r="113" spans="1:13" ht="15">
      <c r="A113" s="8"/>
      <c r="B113" s="8"/>
      <c r="C113" s="34" t="s">
        <v>106</v>
      </c>
      <c r="D113" s="44"/>
      <c r="E113" s="36"/>
      <c r="F113" s="19"/>
      <c r="G113" s="20">
        <v>66031630</v>
      </c>
      <c r="H113" s="114">
        <f>TARIF!D16</f>
        <v>13.27</v>
      </c>
      <c r="I113" s="21" t="s">
        <v>74</v>
      </c>
      <c r="J113" s="115">
        <f>H113*(100-REMISE!$E$11)/100</f>
        <v>10.616</v>
      </c>
      <c r="K113" s="8"/>
      <c r="L113" s="8"/>
      <c r="M113" s="8"/>
    </row>
    <row r="114" spans="1:13" ht="15">
      <c r="A114" s="8"/>
      <c r="B114" s="8"/>
      <c r="C114" s="22" t="s">
        <v>107</v>
      </c>
      <c r="D114" s="8"/>
      <c r="E114" s="8"/>
      <c r="F114" s="8"/>
      <c r="G114" s="7"/>
      <c r="H114" s="26"/>
      <c r="I114" s="7"/>
      <c r="J114" s="8"/>
      <c r="K114" s="8"/>
      <c r="L114" s="8"/>
      <c r="M114" s="8"/>
    </row>
    <row r="115" spans="1:13" ht="15">
      <c r="A115" s="8"/>
      <c r="B115" s="8"/>
      <c r="C115" s="8"/>
      <c r="D115" s="8"/>
      <c r="E115" s="8"/>
      <c r="F115" s="8"/>
      <c r="G115" s="7"/>
      <c r="H115" s="26"/>
      <c r="I115" s="7"/>
      <c r="J115" s="8"/>
      <c r="K115" s="8"/>
      <c r="L115" s="8"/>
      <c r="M115" s="8"/>
    </row>
    <row r="116" spans="1:13" ht="15">
      <c r="A116" s="8"/>
      <c r="B116" s="8"/>
      <c r="C116" s="8"/>
      <c r="D116" s="8"/>
      <c r="E116" s="8"/>
      <c r="F116" s="8"/>
      <c r="G116" s="7"/>
      <c r="H116" s="26"/>
      <c r="I116" s="7"/>
      <c r="J116" s="8"/>
      <c r="K116" s="8"/>
      <c r="L116" s="8"/>
      <c r="M116" s="8"/>
    </row>
    <row r="117" spans="1:13" ht="15.75" thickBot="1">
      <c r="A117" s="8"/>
      <c r="B117" s="8"/>
      <c r="C117" s="8"/>
      <c r="D117" s="8"/>
      <c r="E117" s="8"/>
      <c r="F117" s="8"/>
      <c r="G117" s="7"/>
      <c r="H117" s="26"/>
      <c r="I117" s="7"/>
      <c r="J117" s="8"/>
      <c r="K117" s="8"/>
      <c r="L117" s="8"/>
      <c r="M117" s="8"/>
    </row>
    <row r="118" spans="1:13" ht="15">
      <c r="A118" s="8"/>
      <c r="B118" s="8"/>
      <c r="C118" s="34" t="s">
        <v>108</v>
      </c>
      <c r="D118" s="44"/>
      <c r="E118" s="36"/>
      <c r="F118" s="19"/>
      <c r="G118" s="20">
        <v>66031632</v>
      </c>
      <c r="H118" s="114">
        <f>TARIF!D17</f>
        <v>13.27</v>
      </c>
      <c r="I118" s="21" t="s">
        <v>74</v>
      </c>
      <c r="J118" s="115">
        <f>H118*(100-REMISE!$E$11)/100</f>
        <v>10.616</v>
      </c>
      <c r="K118" s="8"/>
      <c r="L118" s="8"/>
      <c r="M118" s="8"/>
    </row>
    <row r="119" spans="1:13" ht="15">
      <c r="A119" s="8"/>
      <c r="B119" s="8"/>
      <c r="C119" s="22" t="s">
        <v>107</v>
      </c>
      <c r="D119" s="8"/>
      <c r="E119" s="8"/>
      <c r="F119" s="8"/>
      <c r="G119" s="7"/>
      <c r="H119" s="26"/>
      <c r="I119" s="7"/>
      <c r="J119" s="8"/>
      <c r="K119" s="8"/>
      <c r="L119" s="8"/>
      <c r="M119" s="8"/>
    </row>
    <row r="120" spans="1:13" ht="15">
      <c r="A120" s="8"/>
      <c r="B120" s="8"/>
      <c r="C120" s="8"/>
      <c r="D120" s="8"/>
      <c r="E120" s="8"/>
      <c r="F120" s="8"/>
      <c r="G120" s="7"/>
      <c r="H120" s="26"/>
      <c r="I120" s="7"/>
      <c r="J120" s="8"/>
      <c r="K120" s="8"/>
      <c r="L120" s="8"/>
      <c r="M120" s="8"/>
    </row>
    <row r="121" spans="1:13" ht="15">
      <c r="A121" s="8"/>
      <c r="B121" s="8"/>
      <c r="C121" s="8"/>
      <c r="D121" s="8"/>
      <c r="E121" s="8"/>
      <c r="F121" s="8"/>
      <c r="G121" s="7"/>
      <c r="H121" s="26"/>
      <c r="I121" s="7"/>
      <c r="J121" s="8"/>
      <c r="K121" s="8"/>
      <c r="L121" s="8"/>
      <c r="M121" s="8"/>
    </row>
    <row r="122" spans="1:13" ht="15.75" thickBot="1">
      <c r="A122" s="8"/>
      <c r="B122" s="8"/>
      <c r="C122" s="8"/>
      <c r="D122" s="8"/>
      <c r="E122" s="8"/>
      <c r="F122" s="8"/>
      <c r="G122" s="7"/>
      <c r="H122" s="26"/>
      <c r="I122" s="7"/>
      <c r="J122" s="8"/>
      <c r="K122" s="8"/>
      <c r="L122" s="8"/>
      <c r="M122" s="8"/>
    </row>
    <row r="123" spans="1:13" ht="15">
      <c r="A123" s="8"/>
      <c r="B123" s="8"/>
      <c r="C123" s="34" t="s">
        <v>109</v>
      </c>
      <c r="D123" s="44"/>
      <c r="E123" s="36"/>
      <c r="F123" s="19"/>
      <c r="G123" s="20">
        <v>66031634</v>
      </c>
      <c r="H123" s="114">
        <f>TARIF!D18</f>
        <v>13.27</v>
      </c>
      <c r="I123" s="21" t="s">
        <v>74</v>
      </c>
      <c r="J123" s="115">
        <f>H123*(100-REMISE!$E$11)/100</f>
        <v>10.616</v>
      </c>
      <c r="K123" s="8"/>
      <c r="L123" s="8"/>
      <c r="M123" s="8"/>
    </row>
    <row r="124" spans="1:13" ht="15">
      <c r="A124" s="8"/>
      <c r="B124" s="8"/>
      <c r="C124" s="22" t="s">
        <v>107</v>
      </c>
      <c r="D124" s="8"/>
      <c r="E124" s="8"/>
      <c r="F124" s="8"/>
      <c r="G124" s="7"/>
      <c r="H124" s="26"/>
      <c r="I124" s="7"/>
      <c r="J124" s="8"/>
      <c r="K124" s="8"/>
      <c r="L124" s="8"/>
      <c r="M124" s="8"/>
    </row>
    <row r="125" spans="1:13" ht="15">
      <c r="A125" s="8"/>
      <c r="B125" s="8"/>
      <c r="C125" s="38"/>
      <c r="D125" s="38"/>
      <c r="E125" s="38"/>
      <c r="F125" s="8"/>
      <c r="G125" s="7"/>
      <c r="H125" s="26"/>
      <c r="I125" s="7"/>
      <c r="J125" s="8"/>
      <c r="K125" s="8"/>
      <c r="L125" s="8"/>
      <c r="M125" s="8"/>
    </row>
    <row r="126" spans="1:13" ht="15">
      <c r="A126" s="8"/>
      <c r="B126" s="8"/>
      <c r="C126" s="8"/>
      <c r="D126" s="8"/>
      <c r="E126" s="8"/>
      <c r="F126" s="8"/>
      <c r="G126" s="7"/>
      <c r="H126" s="26"/>
      <c r="I126" s="7"/>
      <c r="J126" s="8"/>
      <c r="K126" s="8"/>
      <c r="L126" s="8"/>
      <c r="M126" s="8"/>
    </row>
    <row r="127" spans="1:13" ht="15.75" thickBot="1">
      <c r="A127" s="8"/>
      <c r="B127" s="8"/>
      <c r="C127" s="8"/>
      <c r="D127" s="8"/>
      <c r="E127" s="8"/>
      <c r="F127" s="8"/>
      <c r="G127" s="7"/>
      <c r="H127" s="26"/>
      <c r="I127" s="7"/>
      <c r="J127" s="8"/>
      <c r="K127" s="8"/>
      <c r="L127" s="8"/>
      <c r="M127" s="8"/>
    </row>
    <row r="128" spans="1:13" ht="15">
      <c r="A128" s="8"/>
      <c r="B128" s="8"/>
      <c r="C128" s="34" t="s">
        <v>110</v>
      </c>
      <c r="D128" s="44"/>
      <c r="E128" s="36"/>
      <c r="F128" s="19"/>
      <c r="G128" s="20">
        <v>66031636</v>
      </c>
      <c r="H128" s="114">
        <f>TARIF!D19</f>
        <v>13.27</v>
      </c>
      <c r="I128" s="21" t="s">
        <v>74</v>
      </c>
      <c r="J128" s="115">
        <f>H128*(100-REMISE!$E$11)/100</f>
        <v>10.616</v>
      </c>
      <c r="K128" s="8"/>
      <c r="L128" s="8"/>
      <c r="M128" s="8"/>
    </row>
    <row r="129" spans="1:13" ht="15">
      <c r="A129" s="8"/>
      <c r="B129" s="8"/>
      <c r="C129" s="22" t="s">
        <v>107</v>
      </c>
      <c r="D129" s="8"/>
      <c r="E129" s="8"/>
      <c r="F129" s="8"/>
      <c r="G129" s="7"/>
      <c r="H129" s="26"/>
      <c r="I129" s="7"/>
      <c r="J129" s="8"/>
      <c r="K129" s="8"/>
      <c r="L129" s="8"/>
      <c r="M129" s="8"/>
    </row>
    <row r="130" spans="1:13" ht="15">
      <c r="A130" s="8"/>
      <c r="B130" s="8"/>
      <c r="C130" s="8"/>
      <c r="D130" s="8"/>
      <c r="E130" s="8"/>
      <c r="F130" s="8"/>
      <c r="G130" s="7"/>
      <c r="H130" s="26"/>
      <c r="I130" s="7"/>
      <c r="J130" s="8"/>
      <c r="K130" s="8"/>
      <c r="L130" s="8"/>
      <c r="M130" s="8"/>
    </row>
    <row r="131" spans="1:13" ht="15">
      <c r="A131" s="8"/>
      <c r="B131" s="8"/>
      <c r="C131" s="8"/>
      <c r="D131" s="8"/>
      <c r="E131" s="8"/>
      <c r="F131" s="8"/>
      <c r="G131" s="7"/>
      <c r="H131" s="26"/>
      <c r="I131" s="7"/>
      <c r="J131" s="8"/>
      <c r="K131" s="8"/>
      <c r="L131" s="8"/>
      <c r="M131" s="8"/>
    </row>
    <row r="132" spans="1:13" ht="15.75" thickBot="1">
      <c r="A132" s="8"/>
      <c r="B132" s="8"/>
      <c r="C132" s="8"/>
      <c r="D132" s="8"/>
      <c r="E132" s="8"/>
      <c r="F132" s="8"/>
      <c r="G132" s="7"/>
      <c r="H132" s="26"/>
      <c r="I132" s="7"/>
      <c r="J132" s="8"/>
      <c r="K132" s="8"/>
      <c r="L132" s="8"/>
      <c r="M132" s="8"/>
    </row>
    <row r="133" spans="1:13" ht="15">
      <c r="A133" s="8"/>
      <c r="B133" s="8"/>
      <c r="C133" s="34" t="s">
        <v>111</v>
      </c>
      <c r="D133" s="44"/>
      <c r="E133" s="36"/>
      <c r="F133" s="19"/>
      <c r="G133" s="20">
        <v>66031638</v>
      </c>
      <c r="H133" s="114">
        <f>TARIF!D20</f>
        <v>13.27</v>
      </c>
      <c r="I133" s="21" t="s">
        <v>74</v>
      </c>
      <c r="J133" s="115">
        <f>H133*(100-REMISE!$E$11)/100</f>
        <v>10.616</v>
      </c>
      <c r="K133" s="8"/>
      <c r="L133" s="8"/>
      <c r="M133" s="8"/>
    </row>
    <row r="134" spans="1:13" ht="15">
      <c r="A134" s="8"/>
      <c r="B134" s="8"/>
      <c r="C134" s="22" t="s">
        <v>107</v>
      </c>
      <c r="D134" s="8"/>
      <c r="E134" s="8"/>
      <c r="F134" s="8"/>
      <c r="G134" s="7"/>
      <c r="H134" s="26"/>
      <c r="I134" s="7"/>
      <c r="J134" s="8"/>
      <c r="K134" s="8"/>
      <c r="L134" s="8"/>
      <c r="M134" s="8"/>
    </row>
    <row r="135" spans="1:13" ht="15">
      <c r="A135" s="8"/>
      <c r="B135" s="8"/>
      <c r="C135" s="8"/>
      <c r="D135" s="8"/>
      <c r="E135" s="8"/>
      <c r="F135" s="8"/>
      <c r="G135" s="7"/>
      <c r="H135" s="26"/>
      <c r="I135" s="7"/>
      <c r="J135" s="8"/>
      <c r="K135" s="8"/>
      <c r="L135" s="8"/>
      <c r="M135" s="8"/>
    </row>
    <row r="136" spans="1:13" ht="15">
      <c r="A136" s="8"/>
      <c r="B136" s="8"/>
      <c r="C136" s="8"/>
      <c r="D136" s="8"/>
      <c r="E136" s="8"/>
      <c r="F136" s="8"/>
      <c r="G136" s="7"/>
      <c r="H136" s="26"/>
      <c r="I136" s="7"/>
      <c r="J136" s="8"/>
      <c r="K136" s="8"/>
      <c r="L136" s="8"/>
      <c r="M136" s="8"/>
    </row>
    <row r="137" spans="1:13" ht="15.75" thickBot="1">
      <c r="A137" s="8"/>
      <c r="B137" s="8"/>
      <c r="C137" s="8"/>
      <c r="D137" s="8"/>
      <c r="E137" s="8"/>
      <c r="F137" s="8"/>
      <c r="G137" s="7"/>
      <c r="H137" s="26"/>
      <c r="I137" s="7"/>
      <c r="J137" s="8"/>
      <c r="K137" s="8"/>
      <c r="L137" s="8"/>
      <c r="M137" s="8"/>
    </row>
    <row r="138" spans="1:13" ht="15">
      <c r="A138" s="8"/>
      <c r="B138" s="8"/>
      <c r="C138" s="34" t="s">
        <v>112</v>
      </c>
      <c r="D138" s="44"/>
      <c r="E138" s="36"/>
      <c r="F138" s="19"/>
      <c r="G138" s="20">
        <v>66031642</v>
      </c>
      <c r="H138" s="114">
        <f>TARIF!D21</f>
        <v>13.27</v>
      </c>
      <c r="I138" s="21" t="s">
        <v>74</v>
      </c>
      <c r="J138" s="115">
        <f>H138*(100-REMISE!$E$11)/100</f>
        <v>10.616</v>
      </c>
      <c r="K138" s="8"/>
      <c r="L138" s="8"/>
      <c r="M138" s="8"/>
    </row>
    <row r="139" spans="1:13" ht="15">
      <c r="A139" s="8"/>
      <c r="B139" s="8"/>
      <c r="C139" s="22" t="s">
        <v>107</v>
      </c>
      <c r="D139" s="8"/>
      <c r="E139" s="8"/>
      <c r="F139" s="8"/>
      <c r="G139" s="7"/>
      <c r="H139" s="26"/>
      <c r="I139" s="7"/>
      <c r="J139" s="8"/>
      <c r="K139" s="8"/>
      <c r="L139" s="8"/>
      <c r="M139" s="8"/>
    </row>
    <row r="140" spans="1:13" ht="15">
      <c r="A140" s="8"/>
      <c r="B140" s="8"/>
      <c r="C140" s="8"/>
      <c r="D140" s="8"/>
      <c r="E140" s="8"/>
      <c r="F140" s="8"/>
      <c r="G140" s="7"/>
      <c r="H140" s="26"/>
      <c r="I140" s="7"/>
      <c r="J140" s="8"/>
      <c r="K140" s="8"/>
      <c r="L140" s="8"/>
      <c r="M140" s="8"/>
    </row>
    <row r="141" spans="1:13" ht="15">
      <c r="A141" s="8"/>
      <c r="B141" s="8"/>
      <c r="C141" s="8"/>
      <c r="D141" s="8"/>
      <c r="E141" s="8"/>
      <c r="F141" s="8"/>
      <c r="G141" s="7"/>
      <c r="H141" s="26"/>
      <c r="I141" s="7"/>
      <c r="J141" s="8"/>
      <c r="K141" s="8"/>
      <c r="L141" s="8"/>
      <c r="M141" s="8"/>
    </row>
    <row r="142" spans="1:13" ht="15.75" thickBot="1">
      <c r="A142" s="8"/>
      <c r="B142" s="8"/>
      <c r="C142" s="8"/>
      <c r="D142" s="8"/>
      <c r="E142" s="8"/>
      <c r="F142" s="8"/>
      <c r="G142" s="7"/>
      <c r="H142" s="26"/>
      <c r="I142" s="7"/>
      <c r="J142" s="8"/>
      <c r="K142" s="8"/>
      <c r="L142" s="8"/>
      <c r="M142" s="8"/>
    </row>
    <row r="143" spans="1:13" ht="15">
      <c r="A143" s="8"/>
      <c r="B143" s="8"/>
      <c r="C143" s="34" t="s">
        <v>113</v>
      </c>
      <c r="D143" s="44"/>
      <c r="E143" s="36"/>
      <c r="F143" s="19"/>
      <c r="G143" s="20">
        <v>66031631</v>
      </c>
      <c r="H143" s="114">
        <f>TARIF!D22</f>
        <v>21</v>
      </c>
      <c r="I143" s="21" t="s">
        <v>74</v>
      </c>
      <c r="J143" s="115">
        <f>H143*(100-REMISE!$E$11)/100</f>
        <v>16.8</v>
      </c>
      <c r="K143" s="8"/>
      <c r="L143" s="8"/>
      <c r="M143" s="8"/>
    </row>
    <row r="144" spans="1:13" ht="15">
      <c r="A144" s="8"/>
      <c r="B144" s="8"/>
      <c r="C144" s="22" t="s">
        <v>114</v>
      </c>
      <c r="D144" s="8"/>
      <c r="E144" s="8"/>
      <c r="F144" s="8"/>
      <c r="G144" s="7"/>
      <c r="H144" s="26"/>
      <c r="I144" s="7"/>
      <c r="J144" s="8"/>
      <c r="K144" s="8"/>
      <c r="L144" s="8"/>
      <c r="M144" s="8"/>
    </row>
    <row r="145" spans="1:13" ht="15">
      <c r="A145" s="8"/>
      <c r="B145" s="8"/>
      <c r="C145" s="8"/>
      <c r="D145" s="8"/>
      <c r="E145" s="8"/>
      <c r="F145" s="8"/>
      <c r="G145" s="7"/>
      <c r="H145" s="26"/>
      <c r="I145" s="7"/>
      <c r="J145" s="8"/>
      <c r="K145" s="8"/>
      <c r="L145" s="8"/>
      <c r="M145" s="8"/>
    </row>
    <row r="146" spans="1:13" ht="15">
      <c r="A146" s="8"/>
      <c r="B146" s="8"/>
      <c r="C146" s="8"/>
      <c r="D146" s="8"/>
      <c r="E146" s="8"/>
      <c r="F146" s="8"/>
      <c r="G146" s="7"/>
      <c r="H146" s="26"/>
      <c r="I146" s="7"/>
      <c r="J146" s="8"/>
      <c r="K146" s="8"/>
      <c r="L146" s="8"/>
      <c r="M146" s="8"/>
    </row>
    <row r="147" spans="1:13" ht="15.75" thickBot="1">
      <c r="A147" s="8"/>
      <c r="B147" s="8"/>
      <c r="C147" s="8"/>
      <c r="D147" s="8"/>
      <c r="E147" s="8"/>
      <c r="F147" s="8"/>
      <c r="G147" s="7"/>
      <c r="H147" s="26"/>
      <c r="I147" s="7"/>
      <c r="J147" s="8"/>
      <c r="K147" s="8"/>
      <c r="L147" s="8"/>
      <c r="M147" s="8"/>
    </row>
    <row r="148" spans="1:13" ht="15">
      <c r="A148" s="8"/>
      <c r="B148" s="8"/>
      <c r="C148" s="34" t="s">
        <v>115</v>
      </c>
      <c r="D148" s="44"/>
      <c r="E148" s="36"/>
      <c r="F148" s="19"/>
      <c r="G148" s="20">
        <v>66031633</v>
      </c>
      <c r="H148" s="114">
        <f>TARIF!D23</f>
        <v>21</v>
      </c>
      <c r="I148" s="21" t="s">
        <v>74</v>
      </c>
      <c r="J148" s="115">
        <f>H148*(100-REMISE!$E$11)/100</f>
        <v>16.8</v>
      </c>
      <c r="K148" s="8"/>
      <c r="L148" s="8"/>
      <c r="M148" s="8"/>
    </row>
    <row r="149" spans="1:13" ht="15">
      <c r="A149" s="8"/>
      <c r="B149" s="8"/>
      <c r="C149" s="22" t="s">
        <v>114</v>
      </c>
      <c r="D149" s="8"/>
      <c r="E149" s="8"/>
      <c r="F149" s="8"/>
      <c r="G149" s="7"/>
      <c r="H149" s="26"/>
      <c r="I149" s="7"/>
      <c r="J149" s="8"/>
      <c r="K149" s="8"/>
      <c r="L149" s="8"/>
      <c r="M149" s="8"/>
    </row>
    <row r="150" spans="1:13" ht="15">
      <c r="A150" s="8"/>
      <c r="B150" s="8"/>
      <c r="C150" s="8"/>
      <c r="D150" s="8"/>
      <c r="E150" s="8"/>
      <c r="F150" s="8"/>
      <c r="G150" s="7"/>
      <c r="H150" s="26"/>
      <c r="I150" s="7"/>
      <c r="J150" s="8"/>
      <c r="K150" s="8"/>
      <c r="L150" s="8"/>
      <c r="M150" s="8"/>
    </row>
    <row r="151" spans="1:13" ht="15">
      <c r="A151" s="8"/>
      <c r="B151" s="8"/>
      <c r="C151" s="8"/>
      <c r="D151" s="8"/>
      <c r="E151" s="8"/>
      <c r="F151" s="8"/>
      <c r="G151" s="7"/>
      <c r="H151" s="26"/>
      <c r="I151" s="7"/>
      <c r="J151" s="8"/>
      <c r="K151" s="8"/>
      <c r="L151" s="8"/>
      <c r="M151" s="8"/>
    </row>
    <row r="152" spans="1:13" ht="15.75" thickBot="1">
      <c r="A152" s="8"/>
      <c r="B152" s="8"/>
      <c r="C152" s="8"/>
      <c r="D152" s="8"/>
      <c r="E152" s="8"/>
      <c r="F152" s="8"/>
      <c r="G152" s="7"/>
      <c r="H152" s="26"/>
      <c r="I152" s="7"/>
      <c r="J152" s="8"/>
      <c r="K152" s="8"/>
      <c r="L152" s="8"/>
      <c r="M152" s="8"/>
    </row>
    <row r="153" spans="1:13" ht="15">
      <c r="A153" s="8"/>
      <c r="B153" s="8"/>
      <c r="C153" s="34" t="s">
        <v>116</v>
      </c>
      <c r="D153" s="44"/>
      <c r="E153" s="36"/>
      <c r="F153" s="19"/>
      <c r="G153" s="20">
        <v>66031635</v>
      </c>
      <c r="H153" s="114">
        <f>TARIF!D24</f>
        <v>21</v>
      </c>
      <c r="I153" s="21" t="s">
        <v>74</v>
      </c>
      <c r="J153" s="115">
        <f>H153*(100-REMISE!$E$11)/100</f>
        <v>16.8</v>
      </c>
      <c r="K153" s="8"/>
      <c r="L153" s="8"/>
      <c r="M153" s="8"/>
    </row>
    <row r="154" spans="1:13" ht="15">
      <c r="A154" s="8"/>
      <c r="B154" s="8"/>
      <c r="C154" s="22" t="s">
        <v>117</v>
      </c>
      <c r="D154" s="8"/>
      <c r="E154" s="8"/>
      <c r="F154" s="8"/>
      <c r="G154" s="7"/>
      <c r="H154" s="26"/>
      <c r="I154" s="7"/>
      <c r="J154" s="8"/>
      <c r="K154" s="8"/>
      <c r="L154" s="8"/>
      <c r="M154" s="8"/>
    </row>
    <row r="155" spans="1:13" ht="15">
      <c r="A155" s="8"/>
      <c r="B155" s="8"/>
      <c r="C155" s="8"/>
      <c r="D155" s="8"/>
      <c r="E155" s="8"/>
      <c r="F155" s="8"/>
      <c r="G155" s="7"/>
      <c r="H155" s="26"/>
      <c r="I155" s="7"/>
      <c r="J155" s="8"/>
      <c r="K155" s="8"/>
      <c r="L155" s="8"/>
      <c r="M155" s="8"/>
    </row>
    <row r="156" spans="1:13" ht="15">
      <c r="A156" s="8"/>
      <c r="B156" s="8"/>
      <c r="C156" s="8"/>
      <c r="D156" s="8"/>
      <c r="E156" s="8"/>
      <c r="F156" s="8"/>
      <c r="G156" s="7"/>
      <c r="H156" s="26"/>
      <c r="I156" s="7"/>
      <c r="J156" s="8"/>
      <c r="K156" s="8"/>
      <c r="L156" s="8"/>
      <c r="M156" s="8"/>
    </row>
    <row r="157" spans="1:13" ht="15.75" thickBot="1">
      <c r="A157" s="8"/>
      <c r="B157" s="8"/>
      <c r="C157" s="8"/>
      <c r="D157" s="8"/>
      <c r="E157" s="8"/>
      <c r="F157" s="8"/>
      <c r="G157" s="7"/>
      <c r="H157" s="26"/>
      <c r="I157" s="7"/>
      <c r="J157" s="8"/>
      <c r="K157" s="8"/>
      <c r="L157" s="8"/>
      <c r="M157" s="8"/>
    </row>
    <row r="158" spans="1:13" ht="15">
      <c r="A158" s="8"/>
      <c r="B158" s="8"/>
      <c r="C158" s="34" t="s">
        <v>118</v>
      </c>
      <c r="D158" s="44"/>
      <c r="E158" s="36"/>
      <c r="F158" s="19"/>
      <c r="G158" s="20">
        <v>66031637</v>
      </c>
      <c r="H158" s="114">
        <f>TARIF!D25</f>
        <v>21</v>
      </c>
      <c r="I158" s="21" t="s">
        <v>74</v>
      </c>
      <c r="J158" s="115">
        <f>H158*(100-REMISE!$E$11)/100</f>
        <v>16.8</v>
      </c>
      <c r="K158" s="8"/>
      <c r="L158" s="8"/>
      <c r="M158" s="8"/>
    </row>
    <row r="159" spans="1:13" ht="15">
      <c r="A159" s="8"/>
      <c r="B159" s="8"/>
      <c r="C159" s="22" t="s">
        <v>114</v>
      </c>
      <c r="D159" s="8"/>
      <c r="E159" s="8"/>
      <c r="F159" s="8"/>
      <c r="G159" s="7"/>
      <c r="H159" s="26"/>
      <c r="I159" s="7"/>
      <c r="J159" s="8"/>
      <c r="K159" s="8"/>
      <c r="L159" s="8"/>
      <c r="M159" s="8"/>
    </row>
    <row r="160" spans="1:13" ht="15">
      <c r="A160" s="8"/>
      <c r="B160" s="8"/>
      <c r="C160" s="8"/>
      <c r="D160" s="8"/>
      <c r="E160" s="8"/>
      <c r="F160" s="8"/>
      <c r="G160" s="7"/>
      <c r="H160" s="26"/>
      <c r="I160" s="7"/>
      <c r="J160" s="8"/>
      <c r="K160" s="8"/>
      <c r="L160" s="8"/>
      <c r="M160" s="8"/>
    </row>
    <row r="161" spans="1:13" ht="15">
      <c r="A161" s="8"/>
      <c r="B161" s="8"/>
      <c r="C161" s="8"/>
      <c r="D161" s="8"/>
      <c r="E161" s="8"/>
      <c r="F161" s="8"/>
      <c r="G161" s="7"/>
      <c r="H161" s="26"/>
      <c r="I161" s="7"/>
      <c r="J161" s="8"/>
      <c r="K161" s="8"/>
      <c r="L161" s="8"/>
      <c r="M161" s="8"/>
    </row>
    <row r="162" spans="1:13" ht="15.75" thickBot="1">
      <c r="A162" s="8"/>
      <c r="B162" s="8"/>
      <c r="C162" s="8"/>
      <c r="D162" s="8"/>
      <c r="E162" s="8"/>
      <c r="F162" s="8"/>
      <c r="G162" s="7"/>
      <c r="H162" s="26"/>
      <c r="I162" s="7"/>
      <c r="J162" s="8"/>
      <c r="K162" s="8"/>
      <c r="L162" s="8"/>
      <c r="M162" s="8"/>
    </row>
    <row r="163" spans="1:13" ht="15">
      <c r="A163" s="8"/>
      <c r="B163" s="8"/>
      <c r="C163" s="34" t="s">
        <v>119</v>
      </c>
      <c r="D163" s="44"/>
      <c r="E163" s="36"/>
      <c r="F163" s="19"/>
      <c r="G163" s="20">
        <v>66031639</v>
      </c>
      <c r="H163" s="114">
        <f>TARIF!D26</f>
        <v>21</v>
      </c>
      <c r="I163" s="21" t="s">
        <v>74</v>
      </c>
      <c r="J163" s="115">
        <f>H163*(100-REMISE!$E$11)/100</f>
        <v>16.8</v>
      </c>
      <c r="K163" s="8"/>
      <c r="L163" s="8"/>
      <c r="M163" s="8"/>
    </row>
    <row r="164" spans="1:13" ht="15">
      <c r="A164" s="8"/>
      <c r="B164" s="8"/>
      <c r="C164" s="22" t="s">
        <v>114</v>
      </c>
      <c r="D164" s="8"/>
      <c r="E164" s="8"/>
      <c r="F164" s="8"/>
      <c r="G164" s="7"/>
      <c r="H164" s="26"/>
      <c r="I164" s="7"/>
      <c r="J164" s="8"/>
      <c r="K164" s="8"/>
      <c r="L164" s="8"/>
      <c r="M164" s="8"/>
    </row>
    <row r="165" spans="1:13" ht="15">
      <c r="A165" s="8"/>
      <c r="B165" s="8"/>
      <c r="C165" s="8"/>
      <c r="D165" s="8"/>
      <c r="E165" s="8"/>
      <c r="F165" s="8"/>
      <c r="G165" s="7"/>
      <c r="H165" s="26"/>
      <c r="I165" s="7"/>
      <c r="J165" s="8"/>
      <c r="K165" s="8"/>
      <c r="L165" s="8"/>
      <c r="M165" s="8"/>
    </row>
    <row r="166" spans="1:13" ht="15">
      <c r="A166" s="8"/>
      <c r="B166" s="8"/>
      <c r="C166" s="8"/>
      <c r="D166" s="8"/>
      <c r="E166" s="8"/>
      <c r="F166" s="8"/>
      <c r="G166" s="7"/>
      <c r="H166" s="26"/>
      <c r="I166" s="7"/>
      <c r="J166" s="8"/>
      <c r="K166" s="8"/>
      <c r="L166" s="8"/>
      <c r="M166" s="8"/>
    </row>
    <row r="167" spans="1:13" ht="15.75" thickBot="1">
      <c r="A167" s="8"/>
      <c r="B167" s="8"/>
      <c r="C167" s="8"/>
      <c r="D167" s="8"/>
      <c r="E167" s="8"/>
      <c r="F167" s="8"/>
      <c r="G167" s="7"/>
      <c r="H167" s="26"/>
      <c r="I167" s="7"/>
      <c r="J167" s="8"/>
      <c r="K167" s="8"/>
      <c r="L167" s="8"/>
      <c r="M167" s="8"/>
    </row>
    <row r="168" spans="1:13" ht="15">
      <c r="A168" s="8"/>
      <c r="B168" s="8"/>
      <c r="C168" s="34" t="s">
        <v>120</v>
      </c>
      <c r="D168" s="44"/>
      <c r="E168" s="36"/>
      <c r="F168" s="19"/>
      <c r="G168" s="20">
        <v>66031643</v>
      </c>
      <c r="H168" s="114">
        <f>TARIF!D27</f>
        <v>21</v>
      </c>
      <c r="I168" s="21" t="s">
        <v>74</v>
      </c>
      <c r="J168" s="115">
        <f>H168*(100-REMISE!$E$11)/100</f>
        <v>16.8</v>
      </c>
      <c r="K168" s="8"/>
      <c r="L168" s="8"/>
      <c r="M168" s="8"/>
    </row>
    <row r="169" spans="1:13" ht="15">
      <c r="A169" s="8"/>
      <c r="B169" s="8"/>
      <c r="C169" s="22" t="s">
        <v>114</v>
      </c>
      <c r="D169" s="8"/>
      <c r="E169" s="8"/>
      <c r="F169" s="8"/>
      <c r="G169" s="7"/>
      <c r="H169" s="26"/>
      <c r="I169" s="7"/>
      <c r="J169" s="8"/>
      <c r="K169" s="8"/>
      <c r="L169" s="8"/>
      <c r="M169" s="8"/>
    </row>
    <row r="170" spans="1:13" ht="15">
      <c r="A170" s="8"/>
      <c r="B170" s="8"/>
      <c r="C170" s="8"/>
      <c r="D170" s="8"/>
      <c r="E170" s="8"/>
      <c r="F170" s="8"/>
      <c r="G170" s="7"/>
      <c r="H170" s="26"/>
      <c r="I170" s="7"/>
      <c r="J170" s="8"/>
      <c r="K170" s="8"/>
      <c r="L170" s="8"/>
      <c r="M170" s="8"/>
    </row>
    <row r="171" spans="1:13" ht="15">
      <c r="A171" s="8"/>
      <c r="B171" s="47"/>
      <c r="C171" s="17" t="s">
        <v>227</v>
      </c>
      <c r="D171" s="8"/>
      <c r="E171" s="8"/>
      <c r="F171" s="8"/>
      <c r="G171" s="7"/>
      <c r="H171" s="26"/>
      <c r="I171" s="7"/>
      <c r="J171" s="8"/>
      <c r="K171" s="8"/>
      <c r="L171" s="8"/>
      <c r="M171" s="8"/>
    </row>
    <row r="172" spans="1:13" ht="15.75" thickBot="1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</row>
    <row r="173" spans="1:13" ht="15.75" thickBot="1">
      <c r="A173" s="8"/>
      <c r="B173" s="8"/>
      <c r="C173" s="34" t="s">
        <v>228</v>
      </c>
      <c r="D173" s="44"/>
      <c r="E173" s="36"/>
      <c r="F173" s="19"/>
      <c r="G173" s="20">
        <v>66014098</v>
      </c>
      <c r="H173" s="114">
        <f>TARIF!D28</f>
        <v>90.41</v>
      </c>
      <c r="I173" s="21" t="s">
        <v>74</v>
      </c>
      <c r="J173" s="115">
        <f>H173*(100-REMISE!$E$11)/100</f>
        <v>72.32799999999999</v>
      </c>
      <c r="K173" s="8"/>
      <c r="L173" s="8"/>
      <c r="M173" s="8"/>
    </row>
    <row r="174" spans="1:13" ht="15">
      <c r="A174" s="8"/>
      <c r="B174" s="8"/>
      <c r="C174" s="34" t="s">
        <v>229</v>
      </c>
      <c r="D174" s="44"/>
      <c r="E174" s="36"/>
      <c r="F174" s="19"/>
      <c r="G174" s="20">
        <v>66014099</v>
      </c>
      <c r="H174" s="114">
        <f>TARIF!D29</f>
        <v>90.41</v>
      </c>
      <c r="I174" s="21" t="s">
        <v>74</v>
      </c>
      <c r="J174" s="115">
        <f>H174*(100-REMISE!$E$11)/100</f>
        <v>72.32799999999999</v>
      </c>
      <c r="K174" s="8"/>
      <c r="L174" s="8"/>
      <c r="M174" s="8"/>
    </row>
    <row r="175" spans="1:13" ht="1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</row>
    <row r="176" spans="1:13" ht="1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</row>
    <row r="177" spans="1:13" ht="1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</row>
    <row r="178" spans="1:13" ht="15.75" thickBot="1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</row>
    <row r="179" spans="1:13" ht="15">
      <c r="A179" s="8"/>
      <c r="B179" s="8"/>
      <c r="C179" s="34" t="s">
        <v>121</v>
      </c>
      <c r="D179" s="44"/>
      <c r="E179" s="36"/>
      <c r="F179" s="19"/>
      <c r="G179" s="20">
        <v>66014250</v>
      </c>
      <c r="H179" s="114">
        <f>TARIF!D30</f>
        <v>84.82</v>
      </c>
      <c r="I179" s="21" t="s">
        <v>74</v>
      </c>
      <c r="J179" s="115">
        <f>H179*(100-REMISE!$E$11)/100</f>
        <v>67.856</v>
      </c>
      <c r="K179" s="8"/>
      <c r="L179" s="8"/>
      <c r="M179" s="8"/>
    </row>
    <row r="180" spans="1:13" ht="1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</row>
    <row r="181" spans="1:13" ht="1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</row>
    <row r="182" spans="1:13" ht="1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</row>
    <row r="183" spans="1:13" ht="1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</row>
    <row r="184" spans="1:13" ht="1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</row>
    <row r="185" spans="1:13" ht="15.75" thickBot="1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</row>
    <row r="186" spans="1:13" ht="15">
      <c r="A186" s="8"/>
      <c r="B186" s="8"/>
      <c r="C186" s="34" t="s">
        <v>122</v>
      </c>
      <c r="D186" s="44"/>
      <c r="E186" s="36"/>
      <c r="F186" s="19"/>
      <c r="G186" s="20">
        <v>66014251</v>
      </c>
      <c r="H186" s="114">
        <f>TARIF!D31</f>
        <v>97.82</v>
      </c>
      <c r="I186" s="21" t="s">
        <v>74</v>
      </c>
      <c r="J186" s="115">
        <f>H186*(100-REMISE!$E$11)/100</f>
        <v>78.256</v>
      </c>
      <c r="K186" s="8"/>
      <c r="L186" s="8"/>
      <c r="M186" s="8"/>
    </row>
    <row r="187" spans="1:13" ht="1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</row>
    <row r="188" spans="1:13" ht="1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</row>
    <row r="189" spans="1:13" ht="1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</row>
    <row r="190" spans="1:13" ht="1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</row>
    <row r="191" spans="1:13" ht="1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</row>
    <row r="192" spans="1:13" ht="1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</row>
    <row r="193" spans="1:13" ht="15.75" thickBot="1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</row>
    <row r="194" spans="1:13" ht="15.75" thickBot="1">
      <c r="A194" s="8"/>
      <c r="B194" s="8"/>
      <c r="C194" s="34" t="s">
        <v>123</v>
      </c>
      <c r="D194" s="44"/>
      <c r="E194" s="36"/>
      <c r="F194" s="19"/>
      <c r="G194" s="20">
        <v>66114053</v>
      </c>
      <c r="H194" s="114">
        <f>TARIF!D32</f>
        <v>86.98</v>
      </c>
      <c r="I194" s="21" t="s">
        <v>74</v>
      </c>
      <c r="J194" s="115">
        <f>H194*(100-REMISE!$E$11)/100</f>
        <v>69.584</v>
      </c>
      <c r="K194" s="8"/>
      <c r="L194" s="8"/>
      <c r="M194" s="8"/>
    </row>
    <row r="195" spans="1:13" ht="15.75" thickBot="1">
      <c r="A195" s="8"/>
      <c r="B195" s="8"/>
      <c r="C195" s="34" t="s">
        <v>124</v>
      </c>
      <c r="D195" s="44"/>
      <c r="E195" s="36"/>
      <c r="F195" s="19"/>
      <c r="G195" s="20">
        <v>66614053</v>
      </c>
      <c r="H195" s="114">
        <f>TARIF!D33</f>
        <v>91.88</v>
      </c>
      <c r="I195" s="21" t="s">
        <v>74</v>
      </c>
      <c r="J195" s="115">
        <f>H195*(100-REMISE!$E$11)/100</f>
        <v>73.50399999999999</v>
      </c>
      <c r="K195" s="8"/>
      <c r="L195" s="8"/>
      <c r="M195" s="8"/>
    </row>
    <row r="196" spans="1:13" ht="15">
      <c r="A196" s="8"/>
      <c r="B196" s="8"/>
      <c r="C196" s="34" t="s">
        <v>125</v>
      </c>
      <c r="D196" s="44"/>
      <c r="E196" s="36"/>
      <c r="F196" s="19"/>
      <c r="G196" s="20">
        <v>66714053</v>
      </c>
      <c r="H196" s="114">
        <f>TARIF!D34</f>
        <v>91.88</v>
      </c>
      <c r="I196" s="21" t="s">
        <v>74</v>
      </c>
      <c r="J196" s="115">
        <f>H196*(100-REMISE!$E$11)/100</f>
        <v>73.50399999999999</v>
      </c>
      <c r="K196" s="8"/>
      <c r="L196" s="8"/>
      <c r="M196" s="8"/>
    </row>
    <row r="197" spans="1:13" ht="1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</row>
    <row r="198" spans="1:13" ht="15">
      <c r="A198" s="8"/>
      <c r="B198" s="8"/>
      <c r="C198" s="8"/>
      <c r="D198" s="8"/>
      <c r="E198" s="8"/>
      <c r="F198" s="8"/>
      <c r="G198" s="8"/>
      <c r="H198" s="12" t="s">
        <v>42</v>
      </c>
      <c r="I198" s="13"/>
      <c r="J198" s="2" t="s">
        <v>43</v>
      </c>
      <c r="K198" s="8"/>
      <c r="L198" s="8"/>
      <c r="M198" s="8"/>
    </row>
    <row r="199" spans="1:13" ht="15">
      <c r="A199" s="8"/>
      <c r="B199" s="8"/>
      <c r="C199" s="8"/>
      <c r="D199" s="8"/>
      <c r="E199" s="51" t="s">
        <v>230</v>
      </c>
      <c r="F199" s="51"/>
      <c r="G199" s="52"/>
      <c r="H199" s="52">
        <f>SUMPRODUCT(F6:F196,H6:H196)</f>
        <v>0</v>
      </c>
      <c r="I199" s="8"/>
      <c r="J199" s="52">
        <f>SUMPRODUCT(F6:F196,J6:J196)</f>
        <v>0</v>
      </c>
      <c r="K199" s="8"/>
      <c r="L199" s="8"/>
      <c r="M199" s="8"/>
    </row>
    <row r="200" spans="1:13" ht="1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</row>
    <row r="201" spans="1:13" ht="21" thickBot="1">
      <c r="A201" s="8"/>
      <c r="B201" s="3" t="s">
        <v>126</v>
      </c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</row>
    <row r="202" spans="1:13" ht="15.75" thickBot="1">
      <c r="A202" s="8"/>
      <c r="B202" s="8"/>
      <c r="C202" s="17" t="s">
        <v>231</v>
      </c>
      <c r="D202" s="8"/>
      <c r="E202" s="8"/>
      <c r="F202" s="8"/>
      <c r="G202" s="63" t="s">
        <v>131</v>
      </c>
      <c r="H202" s="64" t="s">
        <v>132</v>
      </c>
      <c r="I202" s="65" t="s">
        <v>133</v>
      </c>
      <c r="J202" s="8"/>
      <c r="K202" s="8"/>
      <c r="L202" s="8"/>
      <c r="M202" s="8"/>
    </row>
    <row r="203" spans="1:13" ht="15.75" thickBot="1">
      <c r="A203" s="8"/>
      <c r="B203" s="8"/>
      <c r="C203" s="8"/>
      <c r="D203" s="8" t="s">
        <v>212</v>
      </c>
      <c r="E203" s="8"/>
      <c r="F203" s="160"/>
      <c r="G203" s="163"/>
      <c r="H203" s="164">
        <v>813</v>
      </c>
      <c r="I203" s="165">
        <v>1</v>
      </c>
      <c r="J203" s="47">
        <f>H203*(100-REMISE!$E$11)/100</f>
        <v>650.4</v>
      </c>
      <c r="K203" s="8"/>
      <c r="L203" s="8"/>
      <c r="M203" s="8"/>
    </row>
    <row r="204" spans="1:13" ht="15.75" thickBot="1">
      <c r="A204" s="8"/>
      <c r="B204" s="8"/>
      <c r="C204" s="8"/>
      <c r="D204" s="8"/>
      <c r="E204" s="8"/>
      <c r="F204" s="167"/>
      <c r="G204" s="168"/>
      <c r="H204" s="169" t="s">
        <v>42</v>
      </c>
      <c r="I204" s="170"/>
      <c r="J204" s="166" t="s">
        <v>43</v>
      </c>
      <c r="K204" s="8"/>
      <c r="L204" s="8"/>
      <c r="M204" s="8"/>
    </row>
    <row r="205" spans="1:13" ht="15">
      <c r="A205" s="8"/>
      <c r="B205" s="53"/>
      <c r="C205" s="54"/>
      <c r="D205" s="55" t="s">
        <v>127</v>
      </c>
      <c r="E205" s="8"/>
      <c r="F205" s="56" t="s">
        <v>128</v>
      </c>
      <c r="G205" s="57"/>
      <c r="H205" s="57"/>
      <c r="I205" s="58"/>
      <c r="J205" s="8"/>
      <c r="K205" s="8"/>
      <c r="L205" s="8"/>
      <c r="M205" s="8"/>
    </row>
    <row r="206" spans="1:13" ht="16.5" thickBot="1">
      <c r="A206" s="8"/>
      <c r="B206" s="59"/>
      <c r="C206" s="60"/>
      <c r="D206" s="61"/>
      <c r="E206" s="8"/>
      <c r="F206" s="179" t="s">
        <v>129</v>
      </c>
      <c r="G206" s="180"/>
      <c r="H206" s="180"/>
      <c r="I206" s="181"/>
      <c r="J206" s="8"/>
      <c r="K206" s="8"/>
      <c r="L206" s="8"/>
      <c r="M206" s="8"/>
    </row>
    <row r="207" spans="1:13" ht="15.75" thickBot="1">
      <c r="A207" s="8"/>
      <c r="B207" s="124"/>
      <c r="C207" s="125"/>
      <c r="D207" s="126"/>
      <c r="E207" s="8"/>
      <c r="F207" s="62" t="s">
        <v>130</v>
      </c>
      <c r="G207" s="63" t="s">
        <v>131</v>
      </c>
      <c r="H207" s="64" t="s">
        <v>132</v>
      </c>
      <c r="I207" s="65" t="s">
        <v>133</v>
      </c>
      <c r="J207" s="8"/>
      <c r="K207" s="8"/>
      <c r="L207" s="8"/>
      <c r="M207" s="8"/>
    </row>
    <row r="208" spans="1:13" ht="15.75">
      <c r="A208" s="8"/>
      <c r="B208" s="116"/>
      <c r="C208" s="66" t="s">
        <v>134</v>
      </c>
      <c r="D208" s="67" t="s">
        <v>135</v>
      </c>
      <c r="E208" s="8"/>
      <c r="F208" s="68"/>
      <c r="G208" s="172" t="s">
        <v>8</v>
      </c>
      <c r="H208" s="173">
        <f>TARIF!D56</f>
        <v>29.05</v>
      </c>
      <c r="I208" s="174">
        <v>10</v>
      </c>
      <c r="J208" s="171">
        <f>H208*(100-REMISE!$E$11)/100</f>
        <v>23.24</v>
      </c>
      <c r="K208" s="8"/>
      <c r="L208" s="8"/>
      <c r="M208" s="8"/>
    </row>
    <row r="209" spans="1:13" ht="15.75">
      <c r="A209" s="8"/>
      <c r="B209" s="117"/>
      <c r="C209" s="66" t="s">
        <v>136</v>
      </c>
      <c r="D209" s="67" t="s">
        <v>137</v>
      </c>
      <c r="E209" s="8"/>
      <c r="F209" s="69"/>
      <c r="G209" s="70" t="s">
        <v>9</v>
      </c>
      <c r="H209" s="114">
        <f>TARIF!D57</f>
        <v>4.8</v>
      </c>
      <c r="I209" s="71">
        <v>20</v>
      </c>
      <c r="J209" s="171">
        <f>H209*(100-REMISE!$E$11)/100</f>
        <v>3.84</v>
      </c>
      <c r="K209" s="8"/>
      <c r="L209" s="8"/>
      <c r="M209" s="8"/>
    </row>
    <row r="210" spans="1:13" ht="15.75">
      <c r="A210" s="8"/>
      <c r="B210" s="118" t="s">
        <v>138</v>
      </c>
      <c r="C210" s="66" t="s">
        <v>139</v>
      </c>
      <c r="D210" s="67" t="s">
        <v>11</v>
      </c>
      <c r="E210" s="8"/>
      <c r="F210" s="69"/>
      <c r="G210" s="70" t="s">
        <v>10</v>
      </c>
      <c r="H210" s="114">
        <f>TARIF!D58</f>
        <v>8.95</v>
      </c>
      <c r="I210" s="71">
        <v>36</v>
      </c>
      <c r="J210" s="171">
        <f>H210*(100-REMISE!$E$11)/100</f>
        <v>7.16</v>
      </c>
      <c r="K210" s="8"/>
      <c r="L210" s="8"/>
      <c r="M210" s="8"/>
    </row>
    <row r="211" spans="1:13" ht="15.75">
      <c r="A211" s="8"/>
      <c r="B211" s="118" t="s">
        <v>140</v>
      </c>
      <c r="C211" s="66" t="s">
        <v>141</v>
      </c>
      <c r="D211" s="67" t="s">
        <v>13</v>
      </c>
      <c r="E211" s="8"/>
      <c r="F211" s="69"/>
      <c r="G211" s="70" t="s">
        <v>12</v>
      </c>
      <c r="H211" s="114">
        <f>TARIF!D59</f>
        <v>11.06</v>
      </c>
      <c r="I211" s="71">
        <v>20</v>
      </c>
      <c r="J211" s="171">
        <f>H211*(100-REMISE!$E$11)/100</f>
        <v>8.848</v>
      </c>
      <c r="K211" s="8"/>
      <c r="L211" s="8"/>
      <c r="M211" s="8"/>
    </row>
    <row r="212" spans="1:13" ht="15.75">
      <c r="A212" s="8"/>
      <c r="B212" s="118"/>
      <c r="C212" s="66" t="s">
        <v>142</v>
      </c>
      <c r="D212" s="67" t="s">
        <v>143</v>
      </c>
      <c r="E212" s="8"/>
      <c r="F212" s="69"/>
      <c r="G212" s="70" t="s">
        <v>14</v>
      </c>
      <c r="H212" s="114">
        <f>TARIF!D60</f>
        <v>6.4</v>
      </c>
      <c r="I212" s="71">
        <v>50</v>
      </c>
      <c r="J212" s="171">
        <f>H212*(100-REMISE!$E$11)/100</f>
        <v>5.12</v>
      </c>
      <c r="K212" s="8"/>
      <c r="L212" s="8"/>
      <c r="M212" s="8"/>
    </row>
    <row r="213" spans="1:13" ht="15.75">
      <c r="A213" s="8"/>
      <c r="B213" s="117"/>
      <c r="C213" s="66" t="s">
        <v>144</v>
      </c>
      <c r="D213" s="67" t="s">
        <v>145</v>
      </c>
      <c r="E213" s="8"/>
      <c r="F213" s="69"/>
      <c r="G213" s="70" t="s">
        <v>15</v>
      </c>
      <c r="H213" s="114">
        <f>TARIF!D61</f>
        <v>19.2</v>
      </c>
      <c r="I213" s="71">
        <v>20</v>
      </c>
      <c r="J213" s="171">
        <f>H213*(100-REMISE!$E$11)/100</f>
        <v>15.36</v>
      </c>
      <c r="K213" s="8"/>
      <c r="L213" s="8"/>
      <c r="M213" s="8"/>
    </row>
    <row r="214" spans="1:13" ht="15.75">
      <c r="A214" s="8"/>
      <c r="B214" s="119"/>
      <c r="C214" s="66" t="s">
        <v>146</v>
      </c>
      <c r="D214" s="67" t="s">
        <v>147</v>
      </c>
      <c r="E214" s="8"/>
      <c r="F214" s="69"/>
      <c r="G214" s="70" t="s">
        <v>16</v>
      </c>
      <c r="H214" s="114">
        <f>TARIF!D62</f>
        <v>3.84</v>
      </c>
      <c r="I214" s="71">
        <v>60</v>
      </c>
      <c r="J214" s="171">
        <f>H214*(100-REMISE!$E$11)/100</f>
        <v>3.072</v>
      </c>
      <c r="K214" s="8"/>
      <c r="L214" s="8"/>
      <c r="M214" s="8"/>
    </row>
    <row r="215" spans="1:13" ht="15.75">
      <c r="A215" s="8"/>
      <c r="B215" s="120" t="s">
        <v>138</v>
      </c>
      <c r="C215" s="66" t="s">
        <v>148</v>
      </c>
      <c r="D215" s="67" t="s">
        <v>149</v>
      </c>
      <c r="E215" s="8"/>
      <c r="F215" s="69"/>
      <c r="G215" s="70" t="s">
        <v>17</v>
      </c>
      <c r="H215" s="114">
        <f>TARIF!D63</f>
        <v>8.32</v>
      </c>
      <c r="I215" s="71">
        <v>20</v>
      </c>
      <c r="J215" s="171">
        <f>H215*(100-REMISE!$E$11)/100</f>
        <v>6.656000000000001</v>
      </c>
      <c r="K215" s="8"/>
      <c r="L215" s="8"/>
      <c r="M215" s="8"/>
    </row>
    <row r="216" spans="1:13" ht="15.75">
      <c r="A216" s="8"/>
      <c r="B216" s="144" t="s">
        <v>150</v>
      </c>
      <c r="C216" s="66" t="s">
        <v>151</v>
      </c>
      <c r="D216" s="67" t="s">
        <v>152</v>
      </c>
      <c r="E216" s="8"/>
      <c r="F216" s="69"/>
      <c r="G216" s="70" t="s">
        <v>18</v>
      </c>
      <c r="H216" s="114">
        <f>TARIF!D64</f>
        <v>19.2</v>
      </c>
      <c r="I216" s="71">
        <v>20</v>
      </c>
      <c r="J216" s="171">
        <f>H216*(100-REMISE!$E$11)/100</f>
        <v>15.36</v>
      </c>
      <c r="K216" s="8"/>
      <c r="L216" s="8"/>
      <c r="M216" s="8"/>
    </row>
    <row r="217" spans="1:13" ht="15.75">
      <c r="A217" s="8"/>
      <c r="B217" s="120" t="s">
        <v>153</v>
      </c>
      <c r="C217" s="66" t="s">
        <v>154</v>
      </c>
      <c r="D217" s="67" t="s">
        <v>20</v>
      </c>
      <c r="E217" s="8"/>
      <c r="F217" s="69"/>
      <c r="G217" s="70" t="s">
        <v>19</v>
      </c>
      <c r="H217" s="114">
        <f>TARIF!D65</f>
        <v>9.15</v>
      </c>
      <c r="I217" s="71">
        <v>20</v>
      </c>
      <c r="J217" s="171">
        <f>H217*(100-REMISE!$E$11)/100</f>
        <v>7.32</v>
      </c>
      <c r="K217" s="8"/>
      <c r="L217" s="8"/>
      <c r="M217" s="8"/>
    </row>
    <row r="218" spans="1:13" ht="15.75">
      <c r="A218" s="8"/>
      <c r="B218" s="118" t="s">
        <v>155</v>
      </c>
      <c r="C218" s="66" t="s">
        <v>156</v>
      </c>
      <c r="D218" s="72" t="s">
        <v>157</v>
      </c>
      <c r="E218" s="8"/>
      <c r="F218" s="69"/>
      <c r="G218" s="70" t="s">
        <v>21</v>
      </c>
      <c r="H218" s="114">
        <f>TARIF!D66</f>
        <v>12.79</v>
      </c>
      <c r="I218" s="71">
        <v>20</v>
      </c>
      <c r="J218" s="171">
        <f>H218*(100-REMISE!$E$11)/100</f>
        <v>10.232</v>
      </c>
      <c r="K218" s="8"/>
      <c r="L218" s="8"/>
      <c r="M218" s="8"/>
    </row>
    <row r="219" spans="1:13" ht="15.75">
      <c r="A219" s="8"/>
      <c r="B219" s="121"/>
      <c r="C219" s="66" t="s">
        <v>158</v>
      </c>
      <c r="D219" s="67" t="s">
        <v>240</v>
      </c>
      <c r="E219" s="8"/>
      <c r="F219" s="69"/>
      <c r="G219" s="70" t="s">
        <v>22</v>
      </c>
      <c r="H219" s="114">
        <f>TARIF!D67</f>
        <v>1.55</v>
      </c>
      <c r="I219" s="71">
        <v>20</v>
      </c>
      <c r="J219" s="171">
        <f>H219*(100-REMISE!$E$11)/100</f>
        <v>1.24</v>
      </c>
      <c r="K219" s="8"/>
      <c r="L219" s="8"/>
      <c r="M219" s="8"/>
    </row>
    <row r="220" spans="1:13" ht="16.5" thickBot="1">
      <c r="A220" s="8"/>
      <c r="B220" s="121"/>
      <c r="C220" s="66" t="s">
        <v>159</v>
      </c>
      <c r="D220" s="67" t="s">
        <v>160</v>
      </c>
      <c r="E220" s="8"/>
      <c r="F220" s="73"/>
      <c r="G220" s="175" t="s">
        <v>23</v>
      </c>
      <c r="H220" s="176">
        <f>TARIF!D68</f>
        <v>54.74</v>
      </c>
      <c r="I220" s="74">
        <v>1</v>
      </c>
      <c r="J220" s="171">
        <f>H220*(100-REMISE!$E$11)/100</f>
        <v>43.792</v>
      </c>
      <c r="K220" s="8"/>
      <c r="L220" s="8"/>
      <c r="M220" s="8"/>
    </row>
    <row r="221" spans="1:13" ht="15">
      <c r="A221" s="8"/>
      <c r="B221" s="121"/>
      <c r="C221" s="123"/>
      <c r="D221" s="143" t="s">
        <v>232</v>
      </c>
      <c r="E221" s="8"/>
      <c r="F221" s="75"/>
      <c r="G221" s="76"/>
      <c r="H221" s="77"/>
      <c r="I221" s="78"/>
      <c r="J221" s="8"/>
      <c r="K221" s="8"/>
      <c r="L221" s="8"/>
      <c r="M221" s="8"/>
    </row>
    <row r="222" spans="1:13" ht="15.75" thickBot="1">
      <c r="A222" s="8"/>
      <c r="B222" s="122"/>
      <c r="C222" s="127"/>
      <c r="D222" s="142"/>
      <c r="E222" s="8"/>
      <c r="F222" s="79"/>
      <c r="G222" s="59"/>
      <c r="H222" s="80"/>
      <c r="I222" s="81"/>
      <c r="J222" s="8"/>
      <c r="K222" s="8"/>
      <c r="L222" s="8"/>
      <c r="M222" s="8"/>
    </row>
    <row r="223" spans="1:13" ht="15.75" thickBot="1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</row>
    <row r="224" spans="1:13" ht="15">
      <c r="A224" s="8"/>
      <c r="B224" s="53"/>
      <c r="C224" s="54"/>
      <c r="D224" s="55" t="s">
        <v>127</v>
      </c>
      <c r="E224" s="8"/>
      <c r="F224" s="56" t="s">
        <v>161</v>
      </c>
      <c r="G224" s="57"/>
      <c r="H224" s="57"/>
      <c r="I224" s="58"/>
      <c r="J224" s="8"/>
      <c r="K224" s="8"/>
      <c r="L224" s="8"/>
      <c r="M224" s="8"/>
    </row>
    <row r="225" spans="1:13" ht="16.5" thickBot="1">
      <c r="A225" s="8"/>
      <c r="B225" s="59"/>
      <c r="C225" s="60"/>
      <c r="D225" s="61"/>
      <c r="E225" s="8"/>
      <c r="F225" s="179" t="s">
        <v>162</v>
      </c>
      <c r="G225" s="180"/>
      <c r="H225" s="180"/>
      <c r="I225" s="181"/>
      <c r="J225" s="8"/>
      <c r="K225" s="8"/>
      <c r="L225" s="8"/>
      <c r="M225" s="8"/>
    </row>
    <row r="226" spans="1:13" ht="15.75" thickBot="1">
      <c r="A226" s="8"/>
      <c r="B226" s="124"/>
      <c r="C226" s="125"/>
      <c r="D226" s="126"/>
      <c r="E226" s="8"/>
      <c r="F226" s="62" t="s">
        <v>130</v>
      </c>
      <c r="G226" s="135" t="s">
        <v>131</v>
      </c>
      <c r="H226" s="130" t="s">
        <v>132</v>
      </c>
      <c r="I226" s="136" t="s">
        <v>133</v>
      </c>
      <c r="J226" s="8"/>
      <c r="K226" s="8"/>
      <c r="L226" s="8"/>
      <c r="M226" s="8"/>
    </row>
    <row r="227" spans="1:13" ht="15.75">
      <c r="A227" s="8"/>
      <c r="B227" s="116"/>
      <c r="C227" s="66" t="s">
        <v>134</v>
      </c>
      <c r="D227" s="67" t="s">
        <v>135</v>
      </c>
      <c r="E227" s="8"/>
      <c r="F227" s="68"/>
      <c r="G227" s="137" t="s">
        <v>163</v>
      </c>
      <c r="H227" s="138">
        <f>TARIF!D69</f>
        <v>19.2</v>
      </c>
      <c r="I227" s="139">
        <v>10</v>
      </c>
      <c r="J227" s="171">
        <f>H227*(100-REMISE!$E$11)/100</f>
        <v>15.36</v>
      </c>
      <c r="K227" s="8"/>
      <c r="L227" s="8"/>
      <c r="M227" s="8"/>
    </row>
    <row r="228" spans="1:13" ht="15.75">
      <c r="A228" s="8"/>
      <c r="B228" s="117"/>
      <c r="C228" s="66" t="s">
        <v>136</v>
      </c>
      <c r="D228" s="67" t="s">
        <v>137</v>
      </c>
      <c r="E228" s="8"/>
      <c r="F228" s="69"/>
      <c r="G228" s="128" t="s">
        <v>164</v>
      </c>
      <c r="H228" s="131">
        <f>TARIF!D70</f>
        <v>1.35</v>
      </c>
      <c r="I228" s="129">
        <v>60</v>
      </c>
      <c r="J228" s="171">
        <f>H228*(100-REMISE!$E$11)/100</f>
        <v>1.08</v>
      </c>
      <c r="K228" s="8"/>
      <c r="L228" s="8"/>
      <c r="M228" s="8"/>
    </row>
    <row r="229" spans="1:13" ht="15.75">
      <c r="A229" s="8"/>
      <c r="B229" s="118" t="s">
        <v>138</v>
      </c>
      <c r="C229" s="66" t="s">
        <v>139</v>
      </c>
      <c r="D229" s="67" t="s">
        <v>11</v>
      </c>
      <c r="E229" s="8"/>
      <c r="F229" s="69"/>
      <c r="G229" s="128" t="s">
        <v>165</v>
      </c>
      <c r="H229" s="131">
        <f>TARIF!D71</f>
        <v>6.85</v>
      </c>
      <c r="I229" s="129">
        <v>40</v>
      </c>
      <c r="J229" s="171">
        <f>H229*(100-REMISE!$E$11)/100</f>
        <v>5.48</v>
      </c>
      <c r="K229" s="8"/>
      <c r="L229" s="8"/>
      <c r="M229" s="8"/>
    </row>
    <row r="230" spans="1:13" ht="15.75">
      <c r="A230" s="8"/>
      <c r="B230" s="118" t="s">
        <v>140</v>
      </c>
      <c r="C230" s="66" t="s">
        <v>141</v>
      </c>
      <c r="D230" s="67" t="s">
        <v>13</v>
      </c>
      <c r="E230" s="8"/>
      <c r="F230" s="69"/>
      <c r="G230" s="128" t="s">
        <v>166</v>
      </c>
      <c r="H230" s="131">
        <f>TARIF!D72</f>
        <v>7.36</v>
      </c>
      <c r="I230" s="129">
        <v>40</v>
      </c>
      <c r="J230" s="171">
        <f>H230*(100-REMISE!$E$11)/100</f>
        <v>5.888000000000001</v>
      </c>
      <c r="K230" s="8"/>
      <c r="L230" s="8"/>
      <c r="M230" s="8"/>
    </row>
    <row r="231" spans="1:13" ht="15.75">
      <c r="A231" s="8"/>
      <c r="B231" s="119"/>
      <c r="C231" s="66" t="s">
        <v>146</v>
      </c>
      <c r="D231" s="67" t="s">
        <v>147</v>
      </c>
      <c r="E231" s="8"/>
      <c r="F231" s="69"/>
      <c r="G231" s="128" t="s">
        <v>167</v>
      </c>
      <c r="H231" s="131">
        <f>TARIF!D73</f>
        <v>3.52</v>
      </c>
      <c r="I231" s="129">
        <v>100</v>
      </c>
      <c r="J231" s="171">
        <f>H231*(100-REMISE!$E$11)/100</f>
        <v>2.8160000000000003</v>
      </c>
      <c r="K231" s="8"/>
      <c r="L231" s="8"/>
      <c r="M231" s="8"/>
    </row>
    <row r="232" spans="1:13" ht="15.75">
      <c r="A232" s="8"/>
      <c r="B232" s="120" t="s">
        <v>138</v>
      </c>
      <c r="C232" s="66" t="s">
        <v>148</v>
      </c>
      <c r="D232" s="67" t="s">
        <v>149</v>
      </c>
      <c r="E232" s="8"/>
      <c r="F232" s="69"/>
      <c r="G232" s="128" t="s">
        <v>168</v>
      </c>
      <c r="H232" s="131">
        <f>TARIF!D74</f>
        <v>3.9</v>
      </c>
      <c r="I232" s="129">
        <v>24</v>
      </c>
      <c r="J232" s="171">
        <f>H232*(100-REMISE!$E$11)/100</f>
        <v>3.12</v>
      </c>
      <c r="K232" s="8"/>
      <c r="L232" s="8"/>
      <c r="M232" s="8"/>
    </row>
    <row r="233" spans="1:13" ht="15.75">
      <c r="A233" s="8"/>
      <c r="B233" s="120" t="s">
        <v>153</v>
      </c>
      <c r="C233" s="66" t="s">
        <v>154</v>
      </c>
      <c r="D233" s="67" t="s">
        <v>20</v>
      </c>
      <c r="E233" s="8"/>
      <c r="F233" s="69"/>
      <c r="G233" s="128" t="s">
        <v>169</v>
      </c>
      <c r="H233" s="131">
        <f>TARIF!D75</f>
        <v>7.68</v>
      </c>
      <c r="I233" s="129">
        <v>30</v>
      </c>
      <c r="J233" s="171">
        <f>H233*(100-REMISE!$E$11)/100</f>
        <v>6.144</v>
      </c>
      <c r="K233" s="8"/>
      <c r="L233" s="8"/>
      <c r="M233" s="8"/>
    </row>
    <row r="234" spans="1:13" ht="15.75">
      <c r="A234" s="8"/>
      <c r="B234" s="121"/>
      <c r="C234" s="66" t="s">
        <v>158</v>
      </c>
      <c r="D234" s="67" t="s">
        <v>240</v>
      </c>
      <c r="E234" s="8"/>
      <c r="F234" s="69"/>
      <c r="G234" s="128" t="s">
        <v>170</v>
      </c>
      <c r="H234" s="131">
        <f>TARIF!D76</f>
        <v>1.28</v>
      </c>
      <c r="I234" s="129">
        <v>60</v>
      </c>
      <c r="J234" s="171">
        <f>H234*(100-REMISE!$E$11)/100</f>
        <v>1.024</v>
      </c>
      <c r="K234" s="8"/>
      <c r="L234" s="8"/>
      <c r="M234" s="8"/>
    </row>
    <row r="235" spans="1:13" ht="16.5" thickBot="1">
      <c r="A235" s="8"/>
      <c r="B235" s="121"/>
      <c r="C235" s="66" t="s">
        <v>159</v>
      </c>
      <c r="D235" s="67" t="s">
        <v>160</v>
      </c>
      <c r="E235" s="8"/>
      <c r="F235" s="73"/>
      <c r="G235" s="132" t="s">
        <v>171</v>
      </c>
      <c r="H235" s="141">
        <f>TARIF!D77</f>
        <v>32.97</v>
      </c>
      <c r="I235" s="74">
        <v>1</v>
      </c>
      <c r="J235" s="171">
        <f>H235*(100-REMISE!$E$11)/100</f>
        <v>26.375999999999998</v>
      </c>
      <c r="K235" s="8"/>
      <c r="L235" s="8"/>
      <c r="M235" s="8"/>
    </row>
    <row r="236" spans="1:13" ht="15">
      <c r="A236" s="8"/>
      <c r="B236" s="121"/>
      <c r="C236" s="123"/>
      <c r="D236" s="67" t="s">
        <v>232</v>
      </c>
      <c r="E236" s="8"/>
      <c r="F236" s="75"/>
      <c r="G236" s="140"/>
      <c r="H236" s="133"/>
      <c r="I236" s="134"/>
      <c r="J236" s="8"/>
      <c r="K236" s="8"/>
      <c r="L236" s="8"/>
      <c r="M236" s="8"/>
    </row>
    <row r="237" spans="1:13" ht="15.75" thickBot="1">
      <c r="A237" s="8"/>
      <c r="B237" s="122"/>
      <c r="C237" s="127"/>
      <c r="D237" s="142"/>
      <c r="E237" s="8"/>
      <c r="F237" s="79"/>
      <c r="G237" s="59"/>
      <c r="H237" s="80"/>
      <c r="I237" s="81"/>
      <c r="J237" s="8"/>
      <c r="K237" s="8"/>
      <c r="L237" s="8"/>
      <c r="M237" s="8"/>
    </row>
    <row r="238" spans="1:13" ht="1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</row>
    <row r="239" spans="1:13" ht="15">
      <c r="A239" s="8"/>
      <c r="B239" s="8"/>
      <c r="C239" s="8"/>
      <c r="D239" s="8"/>
      <c r="E239" s="82" t="s">
        <v>172</v>
      </c>
      <c r="F239" s="51"/>
      <c r="G239" s="52"/>
      <c r="H239" s="52">
        <f>SUMPRODUCT(F203:F237,H203:H237)</f>
        <v>0</v>
      </c>
      <c r="I239" s="8"/>
      <c r="J239" s="52">
        <f>SUMPRODUCT(F203:F237,J203:J237)</f>
        <v>0</v>
      </c>
      <c r="K239" s="8"/>
      <c r="L239" s="8"/>
      <c r="M239" s="8"/>
    </row>
    <row r="240" spans="1:13" ht="1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</row>
    <row r="241" spans="1:13" ht="1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</row>
    <row r="242" spans="1:13" ht="1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</row>
    <row r="243" spans="1:13" ht="1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</row>
    <row r="244" spans="1:13" ht="1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</row>
    <row r="245" spans="1:13" ht="1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</row>
    <row r="246" spans="1:13" ht="1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</row>
    <row r="247" spans="1:13" ht="1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</row>
    <row r="248" spans="1:13" ht="1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</row>
    <row r="249" spans="1:13" ht="1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</row>
    <row r="250" spans="1:13" ht="15">
      <c r="A250" s="8"/>
      <c r="B250" s="8"/>
      <c r="C250" s="8"/>
      <c r="D250" s="8"/>
      <c r="E250" s="8"/>
      <c r="F250" s="8"/>
      <c r="G250" s="83" t="s">
        <v>159</v>
      </c>
      <c r="H250" s="8"/>
      <c r="I250" s="8"/>
      <c r="J250" s="8"/>
      <c r="K250" s="8"/>
      <c r="L250" s="8"/>
      <c r="M250" s="8"/>
    </row>
    <row r="251" spans="1:13" ht="1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</row>
    <row r="252" spans="1:13" ht="1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</row>
    <row r="253" spans="1:13" ht="1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</row>
    <row r="254" spans="1:13" ht="20.25">
      <c r="A254" s="8"/>
      <c r="B254" s="84" t="s">
        <v>173</v>
      </c>
      <c r="C254" s="85"/>
      <c r="D254" s="86"/>
      <c r="E254" s="85"/>
      <c r="F254" s="85"/>
      <c r="G254" s="85"/>
      <c r="H254" s="85"/>
      <c r="I254" s="87"/>
      <c r="J254" s="8"/>
      <c r="K254" s="8"/>
      <c r="L254" s="8"/>
      <c r="M254" s="8"/>
    </row>
    <row r="255" spans="1:13" ht="15">
      <c r="A255" s="8"/>
      <c r="B255" t="s">
        <v>233</v>
      </c>
      <c r="D255" s="88"/>
      <c r="I255" s="89"/>
      <c r="J255" s="8"/>
      <c r="K255" s="8"/>
      <c r="L255" s="8"/>
      <c r="M255" s="8"/>
    </row>
    <row r="256" spans="1:13" ht="15">
      <c r="A256" s="8"/>
      <c r="B256" s="90"/>
      <c r="C256" s="90"/>
      <c r="D256" s="8"/>
      <c r="E256" s="8"/>
      <c r="F256" s="8"/>
      <c r="G256" s="8"/>
      <c r="H256" s="8"/>
      <c r="I256" s="8"/>
      <c r="J256" s="8"/>
      <c r="K256" s="8"/>
      <c r="L256" s="8"/>
      <c r="M256" s="8"/>
    </row>
    <row r="257" spans="1:13" ht="1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</row>
    <row r="258" spans="1:13" ht="15.75" thickBot="1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</row>
    <row r="259" spans="1:13" ht="15.75" thickBot="1">
      <c r="A259" s="8"/>
      <c r="B259" s="91" t="s">
        <v>174</v>
      </c>
      <c r="C259" s="8"/>
      <c r="D259" s="153" t="s">
        <v>41</v>
      </c>
      <c r="E259" s="90"/>
      <c r="F259" s="153" t="s">
        <v>40</v>
      </c>
      <c r="G259" s="154" t="s">
        <v>42</v>
      </c>
      <c r="H259" s="155"/>
      <c r="I259" s="8"/>
      <c r="J259" s="8"/>
      <c r="K259" s="8"/>
      <c r="L259" s="8"/>
      <c r="M259" s="8"/>
    </row>
    <row r="260" spans="1:13" ht="15.75" thickBot="1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</row>
    <row r="261" spans="1:13" ht="15">
      <c r="A261" s="8"/>
      <c r="B261" s="8"/>
      <c r="C261" s="150" t="s">
        <v>175</v>
      </c>
      <c r="D261" s="149">
        <v>66014103</v>
      </c>
      <c r="E261" s="147" t="s">
        <v>176</v>
      </c>
      <c r="F261" s="19"/>
      <c r="G261" s="148">
        <f>TARIF!D35</f>
        <v>19.86</v>
      </c>
      <c r="H261" s="145" t="s">
        <v>177</v>
      </c>
      <c r="I261" s="146"/>
      <c r="J261" s="146">
        <f>G261*(100-REMISE!$E$11)/100</f>
        <v>15.888</v>
      </c>
      <c r="K261" s="8"/>
      <c r="L261" s="8"/>
      <c r="M261" s="8"/>
    </row>
    <row r="262" spans="1:13" ht="15">
      <c r="A262" s="8"/>
      <c r="B262" s="8"/>
      <c r="C262" s="151" t="s">
        <v>178</v>
      </c>
      <c r="D262" s="149">
        <v>66014104</v>
      </c>
      <c r="E262" s="147" t="s">
        <v>176</v>
      </c>
      <c r="F262" s="69"/>
      <c r="G262" s="148">
        <f>TARIF!D36</f>
        <v>23.72</v>
      </c>
      <c r="H262" s="145" t="s">
        <v>177</v>
      </c>
      <c r="I262" s="146"/>
      <c r="J262" s="146">
        <f>G262*(100-REMISE!$E$11)/100</f>
        <v>18.976</v>
      </c>
      <c r="K262" s="8"/>
      <c r="L262" s="8"/>
      <c r="M262" s="8"/>
    </row>
    <row r="263" spans="1:13" ht="15.75" thickBot="1">
      <c r="A263" s="8"/>
      <c r="B263" s="8"/>
      <c r="C263" s="152" t="s">
        <v>179</v>
      </c>
      <c r="D263" s="149">
        <v>66014107</v>
      </c>
      <c r="E263" s="147" t="s">
        <v>176</v>
      </c>
      <c r="F263" s="73"/>
      <c r="G263" s="148">
        <f>TARIF!D37</f>
        <v>27.06</v>
      </c>
      <c r="H263" s="145" t="s">
        <v>177</v>
      </c>
      <c r="I263" s="146"/>
      <c r="J263" s="146">
        <f>G263*(100-REMISE!$E$11)/100</f>
        <v>21.647999999999996</v>
      </c>
      <c r="K263" s="8"/>
      <c r="L263" s="8"/>
      <c r="M263" s="8"/>
    </row>
    <row r="264" spans="1:13" ht="15">
      <c r="A264" s="8"/>
      <c r="B264" s="8"/>
      <c r="C264" s="92"/>
      <c r="D264" s="93"/>
      <c r="E264" s="94"/>
      <c r="F264" s="95"/>
      <c r="G264" s="96"/>
      <c r="H264" s="97"/>
      <c r="I264" s="8"/>
      <c r="J264" s="8"/>
      <c r="K264" s="8"/>
      <c r="L264" s="8"/>
      <c r="M264" s="8"/>
    </row>
    <row r="265" spans="1:13" ht="15">
      <c r="A265" s="8"/>
      <c r="B265" s="8"/>
      <c r="C265" s="92"/>
      <c r="D265" s="94"/>
      <c r="E265" s="98"/>
      <c r="F265" s="95"/>
      <c r="G265" s="98"/>
      <c r="H265" s="94"/>
      <c r="I265" s="8"/>
      <c r="J265" s="8"/>
      <c r="K265" s="8"/>
      <c r="L265" s="8"/>
      <c r="M265" s="8"/>
    </row>
    <row r="266" spans="1:13" ht="15">
      <c r="A266" s="8"/>
      <c r="B266" s="90" t="s">
        <v>180</v>
      </c>
      <c r="C266" s="92"/>
      <c r="D266" s="93"/>
      <c r="E266" s="98"/>
      <c r="F266" s="95"/>
      <c r="G266" s="99"/>
      <c r="H266" s="100"/>
      <c r="I266" s="8"/>
      <c r="J266" s="8"/>
      <c r="K266" s="8"/>
      <c r="L266" s="8"/>
      <c r="M266" s="8"/>
    </row>
    <row r="267" spans="1:13" ht="15">
      <c r="A267" s="8"/>
      <c r="B267" s="90" t="s">
        <v>181</v>
      </c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</row>
    <row r="268" spans="1:13" ht="15.75" thickBot="1">
      <c r="A268" s="8"/>
      <c r="B268" s="91" t="s">
        <v>182</v>
      </c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</row>
    <row r="269" spans="1:13" ht="15">
      <c r="A269" s="8"/>
      <c r="B269" s="90"/>
      <c r="C269" s="150" t="s">
        <v>183</v>
      </c>
      <c r="D269" s="149">
        <v>66014100</v>
      </c>
      <c r="E269" s="147" t="s">
        <v>176</v>
      </c>
      <c r="F269" s="19"/>
      <c r="G269" s="148">
        <f>TARIF!D38</f>
        <v>55.25</v>
      </c>
      <c r="H269" s="145" t="s">
        <v>177</v>
      </c>
      <c r="I269" s="146"/>
      <c r="J269" s="146">
        <f>G269*(100-REMISE!$E$11)/100</f>
        <v>44.2</v>
      </c>
      <c r="K269" s="8"/>
      <c r="L269" s="8"/>
      <c r="M269" s="8"/>
    </row>
    <row r="270" spans="1:13" ht="15">
      <c r="A270" s="8"/>
      <c r="B270" s="90"/>
      <c r="C270" s="151" t="s">
        <v>184</v>
      </c>
      <c r="D270" s="149">
        <v>66014101</v>
      </c>
      <c r="E270" s="147" t="s">
        <v>176</v>
      </c>
      <c r="F270" s="69"/>
      <c r="G270" s="148">
        <f>TARIF!D39</f>
        <v>56.35</v>
      </c>
      <c r="H270" s="145" t="s">
        <v>177</v>
      </c>
      <c r="I270" s="146"/>
      <c r="J270" s="146">
        <f>G270*(100-REMISE!$E$11)/100</f>
        <v>45.08</v>
      </c>
      <c r="K270" s="8"/>
      <c r="L270" s="8"/>
      <c r="M270" s="8"/>
    </row>
    <row r="271" spans="1:13" ht="15" customHeight="1" thickBot="1">
      <c r="A271" s="8"/>
      <c r="B271" s="90"/>
      <c r="C271" s="152" t="s">
        <v>185</v>
      </c>
      <c r="D271" s="149">
        <v>66014106</v>
      </c>
      <c r="E271" s="147" t="s">
        <v>176</v>
      </c>
      <c r="F271" s="73"/>
      <c r="G271" s="148">
        <f>TARIF!D40</f>
        <v>65.52</v>
      </c>
      <c r="H271" s="145" t="s">
        <v>177</v>
      </c>
      <c r="I271" s="146"/>
      <c r="J271" s="146">
        <f>G271*(100-REMISE!$E$11)/100</f>
        <v>52.416</v>
      </c>
      <c r="K271" s="8"/>
      <c r="L271" s="8"/>
      <c r="M271" s="8"/>
    </row>
    <row r="272" spans="1:13" ht="45" customHeight="1">
      <c r="A272" s="8"/>
      <c r="B272" s="90"/>
      <c r="C272" s="92"/>
      <c r="D272" s="93"/>
      <c r="E272" s="94"/>
      <c r="F272" s="111"/>
      <c r="G272" s="96"/>
      <c r="H272" s="94"/>
      <c r="I272" s="8"/>
      <c r="J272" s="8"/>
      <c r="K272" s="8"/>
      <c r="L272" s="8"/>
      <c r="M272" s="8"/>
    </row>
    <row r="273" spans="1:13" ht="15">
      <c r="A273" s="8"/>
      <c r="B273" s="90" t="s">
        <v>180</v>
      </c>
      <c r="C273" s="92"/>
      <c r="D273" s="93"/>
      <c r="E273" s="94"/>
      <c r="F273" s="95"/>
      <c r="G273" s="96"/>
      <c r="H273" s="94"/>
      <c r="I273" s="8"/>
      <c r="J273" s="8"/>
      <c r="K273" s="8"/>
      <c r="L273" s="8"/>
      <c r="M273" s="8"/>
    </row>
    <row r="274" spans="1:13" ht="15">
      <c r="A274" s="8"/>
      <c r="B274" s="90" t="s">
        <v>186</v>
      </c>
      <c r="C274" s="92"/>
      <c r="D274" s="93"/>
      <c r="E274" s="94"/>
      <c r="F274" s="95"/>
      <c r="G274" s="96"/>
      <c r="H274" s="97"/>
      <c r="I274" s="8"/>
      <c r="J274" s="8"/>
      <c r="K274" s="8"/>
      <c r="L274" s="8"/>
      <c r="M274" s="8"/>
    </row>
    <row r="275" spans="1:13" ht="15">
      <c r="A275" s="8"/>
      <c r="B275" s="90" t="s">
        <v>187</v>
      </c>
      <c r="C275" s="92"/>
      <c r="D275" s="93"/>
      <c r="E275" s="98"/>
      <c r="F275" s="95"/>
      <c r="G275" s="101"/>
      <c r="H275" s="100"/>
      <c r="I275" s="8"/>
      <c r="J275" s="8"/>
      <c r="K275" s="8"/>
      <c r="L275" s="8"/>
      <c r="M275" s="8"/>
    </row>
    <row r="276" spans="1:13" ht="15.75" thickBot="1">
      <c r="A276" s="8"/>
      <c r="B276" s="91" t="s">
        <v>138</v>
      </c>
      <c r="C276" s="92"/>
      <c r="D276" s="93"/>
      <c r="E276" s="98"/>
      <c r="F276" s="95"/>
      <c r="G276" s="101"/>
      <c r="H276" s="100"/>
      <c r="I276" s="8"/>
      <c r="J276" s="8"/>
      <c r="K276" s="8"/>
      <c r="L276" s="8"/>
      <c r="M276" s="8"/>
    </row>
    <row r="277" spans="1:13" ht="15.75" thickBot="1">
      <c r="A277" s="8"/>
      <c r="B277" s="90"/>
      <c r="C277" s="156" t="s">
        <v>188</v>
      </c>
      <c r="D277" s="149">
        <v>66014110</v>
      </c>
      <c r="E277" s="147" t="s">
        <v>189</v>
      </c>
      <c r="F277" s="102"/>
      <c r="G277" s="148">
        <f>TARIF!D41</f>
        <v>13.6</v>
      </c>
      <c r="H277" s="145" t="s">
        <v>190</v>
      </c>
      <c r="I277" s="146"/>
      <c r="J277" s="146">
        <f>G277*(100-REMISE!$E$11)/100</f>
        <v>10.88</v>
      </c>
      <c r="K277" s="8"/>
      <c r="L277" s="8"/>
      <c r="M277" s="8"/>
    </row>
    <row r="278" spans="1:13" ht="15.75" thickBot="1">
      <c r="A278" s="8"/>
      <c r="B278" s="90"/>
      <c r="C278" s="92"/>
      <c r="D278" s="93"/>
      <c r="E278" s="94"/>
      <c r="F278" s="95"/>
      <c r="G278" s="96"/>
      <c r="H278" s="97"/>
      <c r="I278" s="8"/>
      <c r="J278" s="8"/>
      <c r="K278" s="8"/>
      <c r="L278" s="8"/>
      <c r="M278" s="8"/>
    </row>
    <row r="279" spans="1:13" ht="15.75" thickBot="1">
      <c r="A279" s="8"/>
      <c r="B279" s="90"/>
      <c r="C279" s="156" t="s">
        <v>191</v>
      </c>
      <c r="D279" s="149">
        <v>66014111</v>
      </c>
      <c r="E279" s="147" t="s">
        <v>189</v>
      </c>
      <c r="F279" s="102"/>
      <c r="G279" s="148">
        <f>TARIF!D42</f>
        <v>17</v>
      </c>
      <c r="H279" s="145" t="s">
        <v>190</v>
      </c>
      <c r="I279" s="146"/>
      <c r="J279" s="146">
        <f>G279*(100-REMISE!$E$11)/100</f>
        <v>13.6</v>
      </c>
      <c r="K279" s="8"/>
      <c r="L279" s="8"/>
      <c r="M279" s="8"/>
    </row>
    <row r="280" spans="1:13" ht="15">
      <c r="A280" s="8"/>
      <c r="B280" s="90"/>
      <c r="C280" s="94"/>
      <c r="D280" s="93"/>
      <c r="E280" s="94"/>
      <c r="F280" s="95"/>
      <c r="G280" s="96"/>
      <c r="H280" s="97"/>
      <c r="I280" s="8"/>
      <c r="J280" s="8"/>
      <c r="K280" s="8"/>
      <c r="L280" s="8"/>
      <c r="M280" s="8"/>
    </row>
    <row r="281" spans="1:13" ht="15.75" thickBot="1">
      <c r="A281" s="8"/>
      <c r="B281" s="90"/>
      <c r="C281" s="94"/>
      <c r="D281" s="93"/>
      <c r="E281" s="94"/>
      <c r="F281" s="95"/>
      <c r="G281" s="96"/>
      <c r="H281" s="97"/>
      <c r="I281" s="8"/>
      <c r="J281" s="8"/>
      <c r="K281" s="8"/>
      <c r="L281" s="8"/>
      <c r="M281" s="8"/>
    </row>
    <row r="282" spans="1:13" ht="15.75" thickBot="1">
      <c r="A282" s="8"/>
      <c r="B282" s="90"/>
      <c r="C282" s="156" t="s">
        <v>192</v>
      </c>
      <c r="D282" s="149">
        <v>66014115</v>
      </c>
      <c r="E282" s="147" t="s">
        <v>193</v>
      </c>
      <c r="F282" s="102"/>
      <c r="G282" s="148">
        <f>TARIF!D43</f>
        <v>4.3</v>
      </c>
      <c r="H282" s="145" t="s">
        <v>194</v>
      </c>
      <c r="I282" s="146"/>
      <c r="J282" s="146">
        <f>G282*(100-REMISE!$E$11)/100</f>
        <v>3.44</v>
      </c>
      <c r="K282" s="8"/>
      <c r="L282" s="8"/>
      <c r="M282" s="8"/>
    </row>
    <row r="283" spans="1:13" ht="15">
      <c r="A283" s="8"/>
      <c r="B283" s="90"/>
      <c r="C283" s="94" t="s">
        <v>238</v>
      </c>
      <c r="D283" s="93"/>
      <c r="E283" s="94"/>
      <c r="F283" s="39"/>
      <c r="G283" s="103"/>
      <c r="H283" s="103"/>
      <c r="I283" s="8"/>
      <c r="J283" s="8"/>
      <c r="K283" s="8"/>
      <c r="L283" s="8"/>
      <c r="M283" s="8"/>
    </row>
    <row r="284" spans="1:13" ht="15">
      <c r="A284" s="8"/>
      <c r="B284" s="90"/>
      <c r="C284" s="94" t="s">
        <v>239</v>
      </c>
      <c r="D284" s="93"/>
      <c r="E284" s="94"/>
      <c r="F284" s="8"/>
      <c r="G284" s="103"/>
      <c r="H284" s="103"/>
      <c r="I284" s="8"/>
      <c r="J284" s="8"/>
      <c r="K284" s="8"/>
      <c r="L284" s="8"/>
      <c r="M284" s="8"/>
    </row>
    <row r="285" spans="1:13" ht="15">
      <c r="A285" s="8"/>
      <c r="B285" s="90"/>
      <c r="C285" s="90"/>
      <c r="D285" s="104"/>
      <c r="E285" s="90"/>
      <c r="F285" s="98"/>
      <c r="G285" s="103"/>
      <c r="H285" s="103"/>
      <c r="I285" s="8"/>
      <c r="J285" s="8"/>
      <c r="K285" s="8"/>
      <c r="L285" s="8"/>
      <c r="M285" s="8"/>
    </row>
    <row r="286" spans="1:13" ht="15">
      <c r="A286" s="8"/>
      <c r="B286" s="90"/>
      <c r="C286" s="90"/>
      <c r="D286" s="104"/>
      <c r="E286" s="90"/>
      <c r="F286" s="90"/>
      <c r="G286" s="103"/>
      <c r="H286" s="103"/>
      <c r="I286" s="8"/>
      <c r="J286" s="8"/>
      <c r="K286" s="8"/>
      <c r="L286" s="8"/>
      <c r="M286" s="8"/>
    </row>
    <row r="287" spans="1:13" ht="15">
      <c r="A287" s="8"/>
      <c r="B287" s="90"/>
      <c r="C287" s="8"/>
      <c r="D287" s="82" t="s">
        <v>172</v>
      </c>
      <c r="E287" s="51"/>
      <c r="F287" s="52"/>
      <c r="G287" s="52">
        <f>SUMPRODUCT(F261:F282,G261:G282)</f>
        <v>0</v>
      </c>
      <c r="H287" s="8"/>
      <c r="I287" s="8"/>
      <c r="J287" s="8">
        <f>SUMPRODUCT(F261:F282,J261:J282)</f>
        <v>0</v>
      </c>
      <c r="K287" s="8"/>
      <c r="L287" s="8"/>
      <c r="M287" s="8"/>
    </row>
    <row r="288" spans="1:13" ht="20.25">
      <c r="A288" s="8"/>
      <c r="B288" s="3" t="s">
        <v>195</v>
      </c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</row>
    <row r="289" spans="1:13" ht="15.75" thickBot="1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</row>
    <row r="290" spans="1:13" ht="15.75" thickBot="1">
      <c r="A290" s="8"/>
      <c r="B290" s="105"/>
      <c r="C290" s="150" t="s">
        <v>25</v>
      </c>
      <c r="D290" s="149" t="s">
        <v>24</v>
      </c>
      <c r="E290" s="147" t="s">
        <v>235</v>
      </c>
      <c r="F290" s="102"/>
      <c r="G290" s="148">
        <f>TARIF!D44</f>
        <v>6.25</v>
      </c>
      <c r="H290" s="145" t="s">
        <v>196</v>
      </c>
      <c r="I290" s="146"/>
      <c r="J290" s="146">
        <f>G290*(100-REMISE!$E$12)/100</f>
        <v>4.0625</v>
      </c>
      <c r="K290" s="8"/>
      <c r="L290" s="8"/>
      <c r="M290" s="8"/>
    </row>
    <row r="291" spans="1:13" ht="15.75" thickBot="1">
      <c r="A291" s="8"/>
      <c r="B291" s="109"/>
      <c r="C291" s="157" t="s">
        <v>27</v>
      </c>
      <c r="D291" s="149" t="s">
        <v>26</v>
      </c>
      <c r="E291" s="147" t="s">
        <v>235</v>
      </c>
      <c r="F291" s="102"/>
      <c r="G291" s="148">
        <f>TARIF!D45</f>
        <v>7.53</v>
      </c>
      <c r="H291" s="145" t="s">
        <v>196</v>
      </c>
      <c r="I291" s="146"/>
      <c r="J291" s="146">
        <f>G291*(100-REMISE!$E$12)/100</f>
        <v>4.8945</v>
      </c>
      <c r="K291" s="8"/>
      <c r="L291" s="8"/>
      <c r="M291" s="8"/>
    </row>
    <row r="292" spans="1:13" ht="15">
      <c r="A292" s="8"/>
      <c r="B292" s="109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</row>
    <row r="293" spans="1:13" ht="15">
      <c r="A293" s="8"/>
      <c r="B293" s="109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</row>
    <row r="294" spans="1:13" ht="15">
      <c r="A294" s="8"/>
      <c r="B294" s="109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</row>
    <row r="295" spans="1:13" ht="15">
      <c r="A295" s="8"/>
      <c r="B295" s="109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</row>
    <row r="296" spans="1:13" ht="15">
      <c r="A296" s="8"/>
      <c r="B296" s="109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</row>
    <row r="297" spans="1:13" ht="15.75" thickBot="1">
      <c r="A297" s="8"/>
      <c r="B297" s="109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</row>
    <row r="298" spans="1:13" ht="15.75" thickBot="1">
      <c r="A298" s="8"/>
      <c r="B298" s="109"/>
      <c r="C298" s="158" t="s">
        <v>197</v>
      </c>
      <c r="D298" s="149" t="s">
        <v>28</v>
      </c>
      <c r="E298" s="147" t="s">
        <v>234</v>
      </c>
      <c r="F298" s="102"/>
      <c r="G298" s="148">
        <f>TARIF!D46</f>
        <v>11.01</v>
      </c>
      <c r="H298" s="161" t="s">
        <v>74</v>
      </c>
      <c r="I298" s="146"/>
      <c r="J298" s="146">
        <f>G298*(100-REMISE!$E$12)/100</f>
        <v>7.156499999999999</v>
      </c>
      <c r="K298" s="8"/>
      <c r="L298" s="8"/>
      <c r="M298" s="8"/>
    </row>
    <row r="299" spans="1:13" ht="15.75" thickBot="1">
      <c r="A299" s="8"/>
      <c r="B299" s="109"/>
      <c r="C299" s="159" t="s">
        <v>198</v>
      </c>
      <c r="D299" s="149" t="s">
        <v>29</v>
      </c>
      <c r="E299" s="147" t="s">
        <v>234</v>
      </c>
      <c r="F299" s="102"/>
      <c r="G299" s="148">
        <f>TARIF!D47</f>
        <v>12.98</v>
      </c>
      <c r="H299" s="161" t="s">
        <v>74</v>
      </c>
      <c r="I299" s="146"/>
      <c r="J299" s="146">
        <f>G299*(100-REMISE!$E$12)/100</f>
        <v>8.437000000000001</v>
      </c>
      <c r="K299" s="8"/>
      <c r="L299" s="8"/>
      <c r="M299" s="8"/>
    </row>
    <row r="300" spans="1:13" ht="15.75" thickBot="1">
      <c r="A300" s="8"/>
      <c r="B300" s="110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</row>
    <row r="301" spans="1:13" ht="15.75" thickBot="1">
      <c r="A301" s="8"/>
      <c r="B301" s="8"/>
      <c r="C301" s="158" t="s">
        <v>199</v>
      </c>
      <c r="D301" s="149" t="s">
        <v>30</v>
      </c>
      <c r="E301" s="147" t="s">
        <v>234</v>
      </c>
      <c r="F301" s="102"/>
      <c r="G301" s="148">
        <f>TARIF!D48</f>
        <v>10.1</v>
      </c>
      <c r="H301" s="161" t="s">
        <v>74</v>
      </c>
      <c r="I301" s="146"/>
      <c r="J301" s="146">
        <f>G301*(100-REMISE!$E$12)/100</f>
        <v>6.565</v>
      </c>
      <c r="K301" s="8"/>
      <c r="L301" s="8"/>
      <c r="M301" s="8"/>
    </row>
    <row r="302" spans="1:13" ht="15.75" thickBot="1">
      <c r="A302" s="8"/>
      <c r="B302" s="8"/>
      <c r="C302" s="159" t="s">
        <v>200</v>
      </c>
      <c r="D302" s="149" t="s">
        <v>31</v>
      </c>
      <c r="E302" s="147" t="s">
        <v>234</v>
      </c>
      <c r="F302" s="102"/>
      <c r="G302" s="148">
        <f>TARIF!D49</f>
        <v>10.6</v>
      </c>
      <c r="H302" s="161" t="s">
        <v>74</v>
      </c>
      <c r="I302" s="146"/>
      <c r="J302" s="146">
        <f>G302*(100-REMISE!$E$12)/100</f>
        <v>6.89</v>
      </c>
      <c r="K302" s="8"/>
      <c r="L302" s="8"/>
      <c r="M302" s="8"/>
    </row>
    <row r="303" spans="1:13" ht="15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</row>
    <row r="304" spans="1:13" ht="15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</row>
    <row r="305" spans="1:13" ht="15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</row>
    <row r="306" spans="1:13" ht="15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</row>
    <row r="307" spans="1:13" ht="15.75" thickBot="1">
      <c r="A307" s="8"/>
      <c r="B307" s="91" t="s">
        <v>201</v>
      </c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</row>
    <row r="308" spans="1:13" ht="15.75" thickBot="1">
      <c r="A308" s="8"/>
      <c r="B308" s="8"/>
      <c r="C308" s="158" t="s">
        <v>202</v>
      </c>
      <c r="D308" s="149" t="s">
        <v>32</v>
      </c>
      <c r="E308" s="147" t="s">
        <v>234</v>
      </c>
      <c r="F308" s="102"/>
      <c r="G308" s="148">
        <f>TARIF!D50</f>
        <v>5.76</v>
      </c>
      <c r="H308" s="161" t="s">
        <v>74</v>
      </c>
      <c r="I308" s="146"/>
      <c r="J308" s="146">
        <f>G308*(100-REMISE!$E$12)/100</f>
        <v>3.7439999999999998</v>
      </c>
      <c r="K308" s="8"/>
      <c r="L308" s="8"/>
      <c r="M308" s="8"/>
    </row>
    <row r="309" spans="1:13" ht="15.75" thickBot="1">
      <c r="A309" s="8"/>
      <c r="B309" s="8"/>
      <c r="C309" s="159" t="s">
        <v>203</v>
      </c>
      <c r="D309" s="149" t="s">
        <v>33</v>
      </c>
      <c r="E309" s="147" t="s">
        <v>234</v>
      </c>
      <c r="F309" s="102"/>
      <c r="G309" s="148">
        <f>TARIF!D51</f>
        <v>6.46</v>
      </c>
      <c r="H309" s="161" t="s">
        <v>74</v>
      </c>
      <c r="I309" s="146"/>
      <c r="J309" s="146">
        <f>G309*(100-REMISE!$E$12)/100</f>
        <v>4.199</v>
      </c>
      <c r="K309" s="8"/>
      <c r="L309" s="8"/>
      <c r="M309" s="8"/>
    </row>
    <row r="310" spans="1:13" ht="15.75" thickBot="1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</row>
    <row r="311" spans="1:13" ht="15.75" thickBot="1">
      <c r="A311" s="8"/>
      <c r="B311" s="8"/>
      <c r="C311" s="158" t="s">
        <v>204</v>
      </c>
      <c r="D311" s="149" t="s">
        <v>34</v>
      </c>
      <c r="E311" s="147" t="s">
        <v>234</v>
      </c>
      <c r="F311" s="102"/>
      <c r="G311" s="148">
        <f>TARIF!D52</f>
        <v>2.09</v>
      </c>
      <c r="H311" s="161" t="s">
        <v>74</v>
      </c>
      <c r="I311" s="146"/>
      <c r="J311" s="146">
        <f>G311*(100-REMISE!$E$12)/100</f>
        <v>1.3585</v>
      </c>
      <c r="K311" s="8"/>
      <c r="L311" s="8"/>
      <c r="M311" s="8"/>
    </row>
    <row r="312" spans="1:13" ht="15.75" thickBot="1">
      <c r="A312" s="8"/>
      <c r="B312" s="8"/>
      <c r="C312" s="159" t="s">
        <v>205</v>
      </c>
      <c r="D312" s="149" t="s">
        <v>35</v>
      </c>
      <c r="E312" s="147" t="s">
        <v>234</v>
      </c>
      <c r="F312" s="102"/>
      <c r="G312" s="148">
        <f>TARIF!D53</f>
        <v>2.09</v>
      </c>
      <c r="H312" s="161" t="s">
        <v>74</v>
      </c>
      <c r="I312" s="146"/>
      <c r="J312" s="146">
        <f>G312*(100-REMISE!$E$12)/100</f>
        <v>1.3585</v>
      </c>
      <c r="K312" s="8"/>
      <c r="L312" s="8"/>
      <c r="M312" s="8"/>
    </row>
    <row r="313" spans="1:13" ht="15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</row>
    <row r="314" spans="1:13" ht="15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</row>
    <row r="315" spans="1:13" ht="15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</row>
    <row r="316" spans="1:13" ht="15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</row>
    <row r="317" spans="1:13" ht="15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</row>
    <row r="318" spans="1:13" ht="15.75" thickBot="1">
      <c r="A318" s="8"/>
      <c r="B318" s="91" t="s">
        <v>37</v>
      </c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</row>
    <row r="319" spans="1:13" ht="15.75" thickBot="1">
      <c r="A319" s="8"/>
      <c r="B319" s="8"/>
      <c r="C319" s="158" t="s">
        <v>206</v>
      </c>
      <c r="D319" s="149" t="s">
        <v>36</v>
      </c>
      <c r="E319" s="147" t="s">
        <v>234</v>
      </c>
      <c r="F319" s="102"/>
      <c r="G319" s="148">
        <f>TARIF!D54</f>
        <v>3.47</v>
      </c>
      <c r="H319" s="161" t="s">
        <v>74</v>
      </c>
      <c r="I319" s="146"/>
      <c r="J319" s="146">
        <f>G319*(100-REMISE!$E$12)/100</f>
        <v>2.2555</v>
      </c>
      <c r="K319" s="8"/>
      <c r="L319" s="8"/>
      <c r="M319" s="8"/>
    </row>
    <row r="320" spans="1:13" ht="15.75" thickBot="1">
      <c r="A320" s="8"/>
      <c r="B320" s="8"/>
      <c r="C320" s="162" t="s">
        <v>207</v>
      </c>
      <c r="D320" s="149" t="s">
        <v>38</v>
      </c>
      <c r="E320" s="147" t="s">
        <v>234</v>
      </c>
      <c r="F320" s="102"/>
      <c r="G320" s="148">
        <f>TARIF!D55</f>
        <v>3.79</v>
      </c>
      <c r="H320" s="161" t="s">
        <v>74</v>
      </c>
      <c r="I320" s="146"/>
      <c r="J320" s="146">
        <f>G320*(100-REMISE!$E$12)/100</f>
        <v>2.4635</v>
      </c>
      <c r="K320" s="8"/>
      <c r="L320" s="8"/>
      <c r="M320" s="8"/>
    </row>
    <row r="321" spans="1:13" ht="15">
      <c r="A321" s="8"/>
      <c r="C321" s="8"/>
      <c r="D321" s="8"/>
      <c r="E321" s="8"/>
      <c r="F321" s="106"/>
      <c r="G321" s="106"/>
      <c r="H321" s="8"/>
      <c r="I321" s="8"/>
      <c r="J321" s="8"/>
      <c r="K321" s="8"/>
      <c r="L321" s="8"/>
      <c r="M321" s="8"/>
    </row>
    <row r="322" spans="1:13" ht="15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</row>
    <row r="323" spans="1:13" ht="15">
      <c r="A323" s="8"/>
      <c r="B323" s="8"/>
      <c r="C323" s="8"/>
      <c r="D323" s="8"/>
      <c r="E323" s="8"/>
      <c r="F323" s="8"/>
      <c r="G323" s="8" t="s">
        <v>211</v>
      </c>
      <c r="H323" s="8"/>
      <c r="I323" s="8"/>
      <c r="J323" s="8" t="s">
        <v>7</v>
      </c>
      <c r="K323" s="8"/>
      <c r="L323" s="8"/>
      <c r="M323" s="8"/>
    </row>
    <row r="324" spans="1:13" ht="15">
      <c r="A324" s="8"/>
      <c r="B324" s="8"/>
      <c r="C324" s="8"/>
      <c r="D324" s="82" t="s">
        <v>208</v>
      </c>
      <c r="E324" s="51"/>
      <c r="F324" s="52"/>
      <c r="G324" s="52">
        <f>SUMPRODUCT(F290:F320,G290:G320)</f>
        <v>0</v>
      </c>
      <c r="H324" s="8"/>
      <c r="I324" s="8"/>
      <c r="J324" s="52">
        <f>SUMPRODUCT(F290:F320,J290:J320)</f>
        <v>0</v>
      </c>
      <c r="K324" s="8"/>
      <c r="L324" s="8"/>
      <c r="M324" s="8"/>
    </row>
    <row r="325" spans="1:13" ht="15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</row>
    <row r="326" spans="1:13" ht="15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</row>
    <row r="327" spans="1:13" ht="15">
      <c r="A327" s="8"/>
      <c r="B327" s="8"/>
      <c r="C327" s="8"/>
      <c r="D327" s="52" t="s">
        <v>209</v>
      </c>
      <c r="E327" s="52"/>
      <c r="F327" s="82"/>
      <c r="G327" s="107">
        <f>G324+G287+H239</f>
        <v>0</v>
      </c>
      <c r="H327" s="8"/>
      <c r="I327" s="8"/>
      <c r="J327" s="107">
        <f>J324+J287+J239</f>
        <v>0</v>
      </c>
      <c r="K327" s="8"/>
      <c r="L327" s="8"/>
      <c r="M327" s="8"/>
    </row>
    <row r="328" spans="1:13" ht="15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</row>
    <row r="329" spans="1:13" ht="15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</row>
    <row r="330" spans="1:13" ht="15">
      <c r="A330" s="8"/>
      <c r="B330" s="8"/>
      <c r="C330" s="8"/>
      <c r="D330" s="8"/>
      <c r="E330" s="8"/>
      <c r="F330" s="51" t="s">
        <v>210</v>
      </c>
      <c r="G330" s="107">
        <f>G327+H199</f>
        <v>0</v>
      </c>
      <c r="H330" s="8"/>
      <c r="I330" s="8"/>
      <c r="J330" s="108">
        <f>J327+J199</f>
        <v>0</v>
      </c>
      <c r="K330" s="8"/>
      <c r="L330" s="8"/>
      <c r="M330" s="8"/>
    </row>
    <row r="331" spans="1:13" ht="15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</row>
    <row r="332" spans="1:13" ht="15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</row>
    <row r="333" spans="1:13" ht="15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</row>
  </sheetData>
  <sheetProtection/>
  <mergeCells count="3">
    <mergeCell ref="B5:C5"/>
    <mergeCell ref="F206:I206"/>
    <mergeCell ref="F225:I225"/>
  </mergeCells>
  <hyperlinks>
    <hyperlink ref="D298" r:id="rId1" display="javascript:PopupWindow('Artdetail.htm?arid=4059830', '620', '480', 'detail')"/>
    <hyperlink ref="D299" r:id="rId2" display="javascript:PopupWindow('Artdetail.htm?arid=4059830', '620', '480', 'detail')"/>
    <hyperlink ref="D301" r:id="rId3" display="javascript:PopupWindow('Artdetail.htm?arid=4059830', '620', '480', 'detail')"/>
    <hyperlink ref="D302" r:id="rId4" display="javascript:PopupWindow('Artdetail.htm?arid=4059830', '620', '480', 'detail')"/>
  </hyperlinks>
  <printOptions/>
  <pageMargins left="0.7" right="0.7" top="0.75" bottom="0.75" header="0.3" footer="0.3"/>
  <pageSetup horizontalDpi="600" verticalDpi="600" orientation="portrait" paperSize="9" r:id="rId6"/>
  <drawing r:id="rId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7"/>
  <sheetViews>
    <sheetView workbookViewId="0" topLeftCell="A34">
      <selection activeCell="D44" sqref="D44"/>
    </sheetView>
  </sheetViews>
  <sheetFormatPr defaultColWidth="11.421875" defaultRowHeight="15"/>
  <sheetData>
    <row r="1" spans="1:4" ht="15">
      <c r="A1" s="182" t="s">
        <v>241</v>
      </c>
      <c r="B1" s="182" t="s">
        <v>242</v>
      </c>
      <c r="C1" s="182" t="s">
        <v>243</v>
      </c>
      <c r="D1" s="182" t="s">
        <v>211</v>
      </c>
    </row>
    <row r="2" spans="1:4" ht="15">
      <c r="A2" s="182">
        <v>310</v>
      </c>
      <c r="B2" s="48">
        <v>66031703</v>
      </c>
      <c r="C2" s="182">
        <v>100</v>
      </c>
      <c r="D2" s="182">
        <v>1248.05</v>
      </c>
    </row>
    <row r="3" spans="1:4" ht="15">
      <c r="A3" s="182">
        <v>310</v>
      </c>
      <c r="B3" s="48">
        <v>66031702</v>
      </c>
      <c r="C3" s="182">
        <v>100</v>
      </c>
      <c r="D3" s="182">
        <v>137.9</v>
      </c>
    </row>
    <row r="4" spans="1:4" ht="15">
      <c r="A4" s="182">
        <v>310</v>
      </c>
      <c r="B4" s="7">
        <v>66031700</v>
      </c>
      <c r="C4" s="182">
        <v>100</v>
      </c>
      <c r="D4" s="182">
        <v>194.13</v>
      </c>
    </row>
    <row r="5" spans="1:4" ht="15">
      <c r="A5" s="182">
        <v>310</v>
      </c>
      <c r="B5" s="7">
        <v>66031701</v>
      </c>
      <c r="C5" s="182">
        <v>100</v>
      </c>
      <c r="D5" s="182">
        <v>102.42</v>
      </c>
    </row>
    <row r="6" spans="1:4" ht="15">
      <c r="A6" s="182">
        <v>310</v>
      </c>
      <c r="B6" s="7">
        <v>66031715</v>
      </c>
      <c r="C6" s="182">
        <v>100</v>
      </c>
      <c r="D6" s="182">
        <v>137.22</v>
      </c>
    </row>
    <row r="7" spans="1:4" ht="15">
      <c r="A7" s="182">
        <v>310</v>
      </c>
      <c r="B7" s="20">
        <v>66016446</v>
      </c>
      <c r="C7" s="182">
        <v>100</v>
      </c>
      <c r="D7" s="182">
        <v>65.73</v>
      </c>
    </row>
    <row r="8" spans="1:4" ht="15">
      <c r="A8" s="182">
        <v>310</v>
      </c>
      <c r="B8" s="7">
        <v>66031716</v>
      </c>
      <c r="C8" s="182">
        <v>100</v>
      </c>
      <c r="D8" s="182">
        <v>61.34</v>
      </c>
    </row>
    <row r="9" spans="1:4" ht="15">
      <c r="A9" s="182">
        <v>310</v>
      </c>
      <c r="B9" s="7">
        <v>66031622</v>
      </c>
      <c r="C9" s="182">
        <v>100</v>
      </c>
      <c r="D9" s="182">
        <v>11.83</v>
      </c>
    </row>
    <row r="10" spans="1:4" ht="15">
      <c r="A10" s="182">
        <v>310</v>
      </c>
      <c r="B10" s="7">
        <v>66031623</v>
      </c>
      <c r="C10" s="182">
        <v>100</v>
      </c>
      <c r="D10" s="182">
        <v>16.61</v>
      </c>
    </row>
    <row r="11" spans="1:4" ht="15">
      <c r="A11" s="182">
        <v>310</v>
      </c>
      <c r="B11" s="48">
        <v>66031620</v>
      </c>
      <c r="C11" s="182">
        <v>100</v>
      </c>
      <c r="D11" s="182">
        <v>23.93</v>
      </c>
    </row>
    <row r="12" spans="1:4" ht="15">
      <c r="A12" s="182">
        <v>310</v>
      </c>
      <c r="B12" s="48">
        <v>66031621</v>
      </c>
      <c r="C12" s="182">
        <v>100</v>
      </c>
      <c r="D12" s="182">
        <v>28.93</v>
      </c>
    </row>
    <row r="13" spans="1:4" ht="15">
      <c r="A13" s="182">
        <v>310</v>
      </c>
      <c r="B13" s="48">
        <v>66031628</v>
      </c>
      <c r="C13" s="182">
        <v>100</v>
      </c>
      <c r="D13" s="182">
        <v>6.63</v>
      </c>
    </row>
    <row r="14" spans="1:4" ht="15">
      <c r="A14" s="182">
        <v>310</v>
      </c>
      <c r="B14" s="7">
        <v>66031629</v>
      </c>
      <c r="C14" s="182">
        <v>100</v>
      </c>
      <c r="D14" s="182">
        <v>9.4</v>
      </c>
    </row>
    <row r="15" spans="1:5" ht="15">
      <c r="A15" s="182">
        <v>310</v>
      </c>
      <c r="B15" s="7">
        <v>66016450</v>
      </c>
      <c r="C15" s="182">
        <v>100</v>
      </c>
      <c r="D15" s="182">
        <v>9.33</v>
      </c>
      <c r="E15" t="s">
        <v>244</v>
      </c>
    </row>
    <row r="16" spans="1:4" ht="15">
      <c r="A16" s="182">
        <v>310</v>
      </c>
      <c r="B16" s="48">
        <v>66031630</v>
      </c>
      <c r="C16" s="182">
        <v>100</v>
      </c>
      <c r="D16" s="182">
        <v>13.27</v>
      </c>
    </row>
    <row r="17" spans="1:4" ht="15">
      <c r="A17" s="182">
        <v>310</v>
      </c>
      <c r="B17" s="48">
        <v>66031632</v>
      </c>
      <c r="C17" s="182">
        <v>100</v>
      </c>
      <c r="D17" s="182">
        <v>13.27</v>
      </c>
    </row>
    <row r="18" spans="1:4" ht="15">
      <c r="A18" s="182">
        <v>310</v>
      </c>
      <c r="B18" s="20">
        <v>66031634</v>
      </c>
      <c r="C18" s="182">
        <v>100</v>
      </c>
      <c r="D18" s="182">
        <v>13.27</v>
      </c>
    </row>
    <row r="19" spans="1:4" ht="15">
      <c r="A19" s="182">
        <v>310</v>
      </c>
      <c r="B19" s="7">
        <v>66031636</v>
      </c>
      <c r="C19" s="182">
        <v>100</v>
      </c>
      <c r="D19" s="182">
        <v>13.27</v>
      </c>
    </row>
    <row r="20" spans="1:4" ht="15">
      <c r="A20" s="182">
        <v>310</v>
      </c>
      <c r="B20" s="48">
        <v>66031638</v>
      </c>
      <c r="C20" s="182">
        <v>100</v>
      </c>
      <c r="D20" s="182">
        <v>13.27</v>
      </c>
    </row>
    <row r="21" spans="1:4" ht="15">
      <c r="A21" s="182">
        <v>310</v>
      </c>
      <c r="B21" s="7">
        <v>66031642</v>
      </c>
      <c r="C21" s="182">
        <v>100</v>
      </c>
      <c r="D21" s="182">
        <v>13.27</v>
      </c>
    </row>
    <row r="22" spans="1:4" ht="15">
      <c r="A22" s="182">
        <v>310</v>
      </c>
      <c r="B22" s="7">
        <v>66031631</v>
      </c>
      <c r="C22" s="182">
        <v>100</v>
      </c>
      <c r="D22" s="182">
        <v>21</v>
      </c>
    </row>
    <row r="23" spans="1:4" ht="15">
      <c r="A23" s="182">
        <v>310</v>
      </c>
      <c r="B23" s="7">
        <v>66031633</v>
      </c>
      <c r="C23" s="182">
        <v>100</v>
      </c>
      <c r="D23" s="182">
        <v>21</v>
      </c>
    </row>
    <row r="24" spans="1:4" ht="15">
      <c r="A24" s="182">
        <v>310</v>
      </c>
      <c r="B24" s="7">
        <v>66031635</v>
      </c>
      <c r="C24" s="182">
        <v>100</v>
      </c>
      <c r="D24" s="182">
        <v>21</v>
      </c>
    </row>
    <row r="25" spans="1:4" ht="15">
      <c r="A25" s="182">
        <v>310</v>
      </c>
      <c r="B25" s="7">
        <v>66031637</v>
      </c>
      <c r="C25" s="182">
        <v>100</v>
      </c>
      <c r="D25" s="182">
        <v>21</v>
      </c>
    </row>
    <row r="26" spans="1:4" ht="15">
      <c r="A26" s="182">
        <v>310</v>
      </c>
      <c r="B26" s="20">
        <v>66031639</v>
      </c>
      <c r="C26" s="182">
        <v>100</v>
      </c>
      <c r="D26" s="182">
        <v>21</v>
      </c>
    </row>
    <row r="27" spans="1:4" ht="15">
      <c r="A27" s="182">
        <v>310</v>
      </c>
      <c r="B27" s="48">
        <v>66031643</v>
      </c>
      <c r="C27" s="182">
        <v>100</v>
      </c>
      <c r="D27" s="182">
        <v>21</v>
      </c>
    </row>
    <row r="28" spans="1:4" ht="15">
      <c r="A28" s="182">
        <v>310</v>
      </c>
      <c r="B28" s="7">
        <v>66014098</v>
      </c>
      <c r="C28" s="182">
        <v>100</v>
      </c>
      <c r="D28" s="182">
        <v>90.41</v>
      </c>
    </row>
    <row r="29" spans="1:4" ht="15">
      <c r="A29" s="182">
        <v>310</v>
      </c>
      <c r="B29" s="7">
        <v>66014099</v>
      </c>
      <c r="C29" s="182">
        <v>100</v>
      </c>
      <c r="D29" s="182">
        <v>90.41</v>
      </c>
    </row>
    <row r="30" spans="1:4" ht="15">
      <c r="A30" s="182">
        <v>310</v>
      </c>
      <c r="B30" s="7">
        <v>66014250</v>
      </c>
      <c r="C30" s="182">
        <v>100</v>
      </c>
      <c r="D30" s="182">
        <v>84.82</v>
      </c>
    </row>
    <row r="31" spans="1:4" ht="15">
      <c r="A31" s="182">
        <v>310</v>
      </c>
      <c r="B31" s="7">
        <v>66014251</v>
      </c>
      <c r="C31" s="182">
        <v>100</v>
      </c>
      <c r="D31" s="182">
        <v>97.82</v>
      </c>
    </row>
    <row r="32" spans="1:4" ht="15">
      <c r="A32" s="182">
        <v>310</v>
      </c>
      <c r="B32" s="7">
        <v>66114053</v>
      </c>
      <c r="C32" s="182">
        <v>100</v>
      </c>
      <c r="D32" s="182">
        <v>86.98</v>
      </c>
    </row>
    <row r="33" spans="1:4" ht="15">
      <c r="A33" s="182">
        <v>310</v>
      </c>
      <c r="B33" s="7">
        <v>66614053</v>
      </c>
      <c r="C33" s="182">
        <v>100</v>
      </c>
      <c r="D33" s="182">
        <v>91.88</v>
      </c>
    </row>
    <row r="34" spans="1:4" ht="15">
      <c r="A34" s="182">
        <v>310</v>
      </c>
      <c r="B34" s="20">
        <v>66714053</v>
      </c>
      <c r="C34" s="182">
        <v>100</v>
      </c>
      <c r="D34" s="182">
        <v>91.88</v>
      </c>
    </row>
    <row r="35" spans="1:4" ht="15">
      <c r="A35" s="182">
        <v>310</v>
      </c>
      <c r="B35" s="104">
        <v>66014103</v>
      </c>
      <c r="C35" s="182">
        <v>100</v>
      </c>
      <c r="D35" s="182">
        <v>19.86</v>
      </c>
    </row>
    <row r="36" spans="1:4" ht="15">
      <c r="A36" s="182">
        <v>310</v>
      </c>
      <c r="B36" s="93">
        <v>66014104</v>
      </c>
      <c r="C36" s="182">
        <v>100</v>
      </c>
      <c r="D36" s="182">
        <v>23.72</v>
      </c>
    </row>
    <row r="37" spans="1:4" ht="15">
      <c r="A37" s="182">
        <v>310</v>
      </c>
      <c r="B37" s="104">
        <v>66014107</v>
      </c>
      <c r="C37" s="182">
        <v>100</v>
      </c>
      <c r="D37" s="182">
        <v>27.06</v>
      </c>
    </row>
    <row r="38" spans="1:4" ht="15">
      <c r="A38" s="182">
        <v>310</v>
      </c>
      <c r="B38" s="104">
        <v>66014100</v>
      </c>
      <c r="C38" s="182">
        <v>100</v>
      </c>
      <c r="D38" s="182">
        <v>55.25</v>
      </c>
    </row>
    <row r="39" spans="1:4" ht="15">
      <c r="A39" s="182">
        <v>310</v>
      </c>
      <c r="B39" s="104">
        <v>66014101</v>
      </c>
      <c r="C39" s="182">
        <v>100</v>
      </c>
      <c r="D39" s="182">
        <v>56.35</v>
      </c>
    </row>
    <row r="40" spans="1:4" ht="15">
      <c r="A40" s="182">
        <v>310</v>
      </c>
      <c r="B40" s="104">
        <v>66014106</v>
      </c>
      <c r="C40" s="182">
        <v>100</v>
      </c>
      <c r="D40" s="182">
        <v>65.52</v>
      </c>
    </row>
    <row r="41" spans="1:4" ht="15">
      <c r="A41" s="182">
        <v>310</v>
      </c>
      <c r="B41" s="104">
        <v>66014110</v>
      </c>
      <c r="C41" s="182">
        <v>100</v>
      </c>
      <c r="D41" s="182">
        <v>13.6</v>
      </c>
    </row>
    <row r="42" spans="1:4" ht="15">
      <c r="A42" s="182">
        <v>310</v>
      </c>
      <c r="B42" s="183">
        <v>66014111</v>
      </c>
      <c r="C42" s="182">
        <v>100</v>
      </c>
      <c r="D42" s="182">
        <v>17</v>
      </c>
    </row>
    <row r="43" spans="1:4" ht="15">
      <c r="A43" s="182">
        <v>310</v>
      </c>
      <c r="B43" s="93">
        <v>66014115</v>
      </c>
      <c r="C43" s="182">
        <v>100</v>
      </c>
      <c r="D43" s="182">
        <v>4.3</v>
      </c>
    </row>
    <row r="44" spans="1:4" ht="15">
      <c r="A44" s="182">
        <v>701</v>
      </c>
      <c r="B44" s="104" t="s">
        <v>24</v>
      </c>
      <c r="C44" s="182">
        <v>3</v>
      </c>
      <c r="D44" s="182">
        <v>6.25</v>
      </c>
    </row>
    <row r="45" spans="1:4" ht="15">
      <c r="A45" s="182">
        <v>701</v>
      </c>
      <c r="B45" s="93" t="s">
        <v>26</v>
      </c>
      <c r="C45" s="182">
        <v>3</v>
      </c>
      <c r="D45" s="182">
        <v>7.53</v>
      </c>
    </row>
    <row r="46" spans="1:4" ht="15">
      <c r="A46" s="182">
        <v>701</v>
      </c>
      <c r="B46" s="104" t="s">
        <v>28</v>
      </c>
      <c r="C46" s="182">
        <v>100</v>
      </c>
      <c r="D46" s="182">
        <v>11.01</v>
      </c>
    </row>
    <row r="47" spans="1:4" ht="15">
      <c r="A47" s="182">
        <v>701</v>
      </c>
      <c r="B47" s="104" t="s">
        <v>29</v>
      </c>
      <c r="C47" s="182">
        <v>100</v>
      </c>
      <c r="D47" s="182">
        <v>12.98</v>
      </c>
    </row>
    <row r="48" spans="1:4" ht="15">
      <c r="A48" s="182">
        <v>701</v>
      </c>
      <c r="B48" s="104" t="s">
        <v>30</v>
      </c>
      <c r="C48" s="182">
        <v>100</v>
      </c>
      <c r="D48" s="182">
        <v>10.1</v>
      </c>
    </row>
    <row r="49" spans="1:4" ht="15">
      <c r="A49" s="182">
        <v>701</v>
      </c>
      <c r="B49" s="104" t="s">
        <v>31</v>
      </c>
      <c r="C49" s="182">
        <v>100</v>
      </c>
      <c r="D49" s="182">
        <v>10.6</v>
      </c>
    </row>
    <row r="50" spans="1:4" ht="15">
      <c r="A50" s="182">
        <v>701</v>
      </c>
      <c r="B50" s="183" t="s">
        <v>32</v>
      </c>
      <c r="C50" s="182">
        <v>100</v>
      </c>
      <c r="D50" s="182">
        <v>5.76</v>
      </c>
    </row>
    <row r="51" spans="1:4" ht="15">
      <c r="A51" s="182">
        <v>701</v>
      </c>
      <c r="B51" s="104" t="s">
        <v>33</v>
      </c>
      <c r="C51" s="182">
        <v>100</v>
      </c>
      <c r="D51" s="182">
        <v>6.46</v>
      </c>
    </row>
    <row r="52" spans="1:4" ht="15">
      <c r="A52" s="182">
        <v>701</v>
      </c>
      <c r="B52" s="104" t="s">
        <v>34</v>
      </c>
      <c r="C52" s="182">
        <v>100</v>
      </c>
      <c r="D52" s="182">
        <v>2.09</v>
      </c>
    </row>
    <row r="53" spans="1:4" ht="15">
      <c r="A53" s="182">
        <v>701</v>
      </c>
      <c r="B53" s="104" t="s">
        <v>35</v>
      </c>
      <c r="C53" s="182">
        <v>100</v>
      </c>
      <c r="D53" s="182">
        <v>2.09</v>
      </c>
    </row>
    <row r="54" spans="1:4" ht="15">
      <c r="A54" s="182">
        <v>701</v>
      </c>
      <c r="B54" s="104" t="s">
        <v>36</v>
      </c>
      <c r="C54" s="182">
        <v>100</v>
      </c>
      <c r="D54" s="182">
        <v>3.47</v>
      </c>
    </row>
    <row r="55" spans="1:4" ht="15">
      <c r="A55" s="182">
        <v>701</v>
      </c>
      <c r="B55" s="104" t="s">
        <v>38</v>
      </c>
      <c r="C55" s="182">
        <v>100</v>
      </c>
      <c r="D55" s="182">
        <v>3.79</v>
      </c>
    </row>
    <row r="56" spans="1:4" ht="15">
      <c r="A56">
        <v>310</v>
      </c>
      <c r="B56">
        <v>66014070</v>
      </c>
      <c r="C56">
        <v>100</v>
      </c>
      <c r="D56">
        <v>29.05</v>
      </c>
    </row>
    <row r="57" spans="1:4" ht="15">
      <c r="A57">
        <v>310</v>
      </c>
      <c r="B57">
        <v>66014071</v>
      </c>
      <c r="C57">
        <v>100</v>
      </c>
      <c r="D57">
        <v>4.8</v>
      </c>
    </row>
    <row r="58" spans="1:4" ht="15">
      <c r="A58">
        <v>310</v>
      </c>
      <c r="B58">
        <v>66014072</v>
      </c>
      <c r="C58">
        <v>100</v>
      </c>
      <c r="D58">
        <v>8.95</v>
      </c>
    </row>
    <row r="59" spans="1:4" ht="15">
      <c r="A59">
        <v>310</v>
      </c>
      <c r="B59">
        <v>66014073</v>
      </c>
      <c r="C59">
        <v>100</v>
      </c>
      <c r="D59">
        <v>11.06</v>
      </c>
    </row>
    <row r="60" spans="1:4" ht="15">
      <c r="A60">
        <v>310</v>
      </c>
      <c r="B60">
        <v>66014074</v>
      </c>
      <c r="C60">
        <v>100</v>
      </c>
      <c r="D60">
        <v>6.4</v>
      </c>
    </row>
    <row r="61" spans="1:4" ht="15">
      <c r="A61">
        <v>310</v>
      </c>
      <c r="B61">
        <v>66014075</v>
      </c>
      <c r="C61">
        <v>100</v>
      </c>
      <c r="D61">
        <v>19.2</v>
      </c>
    </row>
    <row r="62" spans="1:4" ht="15">
      <c r="A62">
        <v>310</v>
      </c>
      <c r="B62">
        <v>66014076</v>
      </c>
      <c r="C62">
        <v>100</v>
      </c>
      <c r="D62">
        <v>3.84</v>
      </c>
    </row>
    <row r="63" spans="1:4" ht="15">
      <c r="A63">
        <v>310</v>
      </c>
      <c r="B63">
        <v>66014077</v>
      </c>
      <c r="C63">
        <v>100</v>
      </c>
      <c r="D63">
        <v>8.32</v>
      </c>
    </row>
    <row r="64" spans="1:4" ht="15">
      <c r="A64">
        <v>310</v>
      </c>
      <c r="B64">
        <v>66014078</v>
      </c>
      <c r="C64">
        <v>100</v>
      </c>
      <c r="D64">
        <v>19.2</v>
      </c>
    </row>
    <row r="65" spans="1:4" ht="15">
      <c r="A65">
        <v>310</v>
      </c>
      <c r="B65">
        <v>66014079</v>
      </c>
      <c r="C65">
        <v>100</v>
      </c>
      <c r="D65">
        <v>9.15</v>
      </c>
    </row>
    <row r="66" spans="1:4" ht="15">
      <c r="A66">
        <v>310</v>
      </c>
      <c r="B66">
        <v>66014080</v>
      </c>
      <c r="C66">
        <v>100</v>
      </c>
      <c r="D66">
        <v>12.79</v>
      </c>
    </row>
    <row r="67" spans="1:4" ht="15">
      <c r="A67">
        <v>310</v>
      </c>
      <c r="B67">
        <v>66014093</v>
      </c>
      <c r="C67">
        <v>100</v>
      </c>
      <c r="D67">
        <v>1.55</v>
      </c>
    </row>
    <row r="68" spans="1:4" ht="15">
      <c r="A68">
        <v>310</v>
      </c>
      <c r="B68">
        <v>66014118</v>
      </c>
      <c r="C68">
        <v>100</v>
      </c>
      <c r="D68">
        <v>54.74</v>
      </c>
    </row>
    <row r="69" spans="1:4" ht="15">
      <c r="A69">
        <v>310</v>
      </c>
      <c r="B69">
        <v>66014081</v>
      </c>
      <c r="C69">
        <v>100</v>
      </c>
      <c r="D69">
        <v>19.2</v>
      </c>
    </row>
    <row r="70" spans="1:4" ht="15">
      <c r="A70">
        <v>310</v>
      </c>
      <c r="B70">
        <v>66014082</v>
      </c>
      <c r="C70">
        <v>100</v>
      </c>
      <c r="D70">
        <v>1.35</v>
      </c>
    </row>
    <row r="71" spans="1:4" ht="15">
      <c r="A71">
        <v>310</v>
      </c>
      <c r="B71">
        <v>66014083</v>
      </c>
      <c r="C71">
        <v>100</v>
      </c>
      <c r="D71">
        <v>6.85</v>
      </c>
    </row>
    <row r="72" spans="1:4" ht="15">
      <c r="A72">
        <v>310</v>
      </c>
      <c r="B72">
        <v>66014084</v>
      </c>
      <c r="C72">
        <v>100</v>
      </c>
      <c r="D72">
        <v>7.36</v>
      </c>
    </row>
    <row r="73" spans="1:4" ht="15">
      <c r="A73">
        <v>310</v>
      </c>
      <c r="B73">
        <v>66014085</v>
      </c>
      <c r="C73">
        <v>100</v>
      </c>
      <c r="D73">
        <v>3.52</v>
      </c>
    </row>
    <row r="74" spans="1:4" ht="15">
      <c r="A74">
        <v>310</v>
      </c>
      <c r="B74">
        <v>66014086</v>
      </c>
      <c r="C74">
        <v>100</v>
      </c>
      <c r="D74">
        <v>3.9</v>
      </c>
    </row>
    <row r="75" spans="1:4" ht="15">
      <c r="A75">
        <v>310</v>
      </c>
      <c r="B75">
        <v>66014087</v>
      </c>
      <c r="C75">
        <v>100</v>
      </c>
      <c r="D75">
        <v>7.68</v>
      </c>
    </row>
    <row r="76" spans="1:4" ht="15">
      <c r="A76">
        <v>310</v>
      </c>
      <c r="B76">
        <v>66014094</v>
      </c>
      <c r="C76">
        <v>100</v>
      </c>
      <c r="D76">
        <v>1.28</v>
      </c>
    </row>
    <row r="77" spans="1:4" ht="15">
      <c r="A77">
        <v>310</v>
      </c>
      <c r="B77">
        <v>66014117</v>
      </c>
      <c r="C77">
        <v>100</v>
      </c>
      <c r="D77">
        <v>32.97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groupe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ludo</dc:creator>
  <cp:keywords/>
  <dc:description/>
  <cp:lastModifiedBy>d08marc</cp:lastModifiedBy>
  <dcterms:created xsi:type="dcterms:W3CDTF">2010-12-10T07:27:18Z</dcterms:created>
  <dcterms:modified xsi:type="dcterms:W3CDTF">2012-01-05T15:22:21Z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